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LfL\OrgEinheiten\KErn\KErn-Wissenstransfer\2c_Gemeinschaftsverpflegung\5_Seniorenverpflegung\Coaching\Speiseplancheck 2025\Vollverpflegung\Dezember 2025\"/>
    </mc:Choice>
  </mc:AlternateContent>
  <xr:revisionPtr revIDLastSave="0" documentId="13_ncr:1_{5EB543D2-9A0E-4485-9C5B-8E0C6205B965}" xr6:coauthVersionLast="47" xr6:coauthVersionMax="47" xr10:uidLastSave="{00000000-0000-0000-0000-000000000000}"/>
  <bookViews>
    <workbookView xWindow="-108" yWindow="-108" windowWidth="30936" windowHeight="16776" xr2:uid="{00000000-000D-0000-FFFF-FFFF00000000}"/>
  </bookViews>
  <sheets>
    <sheet name="Speiseplan-Check" sheetId="10" r:id="rId1"/>
    <sheet name="Erläuterungen" sheetId="8" r:id="rId2"/>
    <sheet name="Beispiel" sheetId="11" r:id="rId3"/>
  </sheets>
  <externalReferences>
    <externalReference r:id="rId4"/>
    <externalReference r:id="rId5"/>
  </externalReferences>
  <definedNames>
    <definedName name="_xlnm.Print_Area" localSheetId="2">Beispiel!$A$1:$AH$23</definedName>
    <definedName name="_xlnm.Print_Area" localSheetId="1">Erläuterungen!$A$2:$A$83</definedName>
    <definedName name="_xlnm.Print_Area" localSheetId="0">'Speiseplan-Check'!$A$1:$AH$23</definedName>
    <definedName name="Wert" localSheetId="1">[1]Tabelle2!$E$4:$E$5</definedName>
    <definedName name="Wert">[2]Tabelle2!$E$4:$E$5</definedName>
    <definedName name="Werte" localSheetId="2">#REF!</definedName>
    <definedName name="Werte" localSheetId="1">#REF!</definedName>
    <definedName name="Werte" localSheetId="0">#REF!</definedName>
    <definedName name="W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8" i="11" l="1"/>
  <c r="AG8" i="10"/>
  <c r="AH8" i="11"/>
  <c r="AE20" i="11"/>
  <c r="AH20" i="11" s="1"/>
  <c r="AE20" i="10"/>
  <c r="AH20" i="10" s="1"/>
  <c r="AG23" i="11"/>
  <c r="AE23" i="11"/>
  <c r="AH23" i="11" s="1"/>
  <c r="AE22" i="11"/>
  <c r="AH22" i="11" s="1"/>
  <c r="AE19" i="11"/>
  <c r="AH19" i="11" s="1"/>
  <c r="AE18" i="11"/>
  <c r="AH18" i="11" s="1"/>
  <c r="AE17" i="11"/>
  <c r="AH17" i="11" s="1"/>
  <c r="AE16" i="11"/>
  <c r="AH16" i="11" s="1"/>
  <c r="AE15" i="11"/>
  <c r="AG15" i="11" s="1"/>
  <c r="AE14" i="11"/>
  <c r="AH14" i="11" s="1"/>
  <c r="AE13" i="11"/>
  <c r="AH13" i="11" s="1"/>
  <c r="AE12" i="11"/>
  <c r="AG12" i="11" s="1"/>
  <c r="AE11" i="11"/>
  <c r="AH11" i="11" s="1"/>
  <c r="AE10" i="11"/>
  <c r="AH10" i="11" s="1"/>
  <c r="AE23" i="10"/>
  <c r="AG20" i="11" l="1"/>
  <c r="AG20" i="10"/>
  <c r="AH15" i="11"/>
  <c r="AH12" i="11"/>
  <c r="AG22" i="11"/>
  <c r="AG17" i="11"/>
  <c r="AG10" i="11"/>
  <c r="AG18" i="11"/>
  <c r="AG13" i="11"/>
  <c r="AG16" i="11"/>
  <c r="AG11" i="11"/>
  <c r="AG19" i="11"/>
  <c r="AG14" i="11"/>
  <c r="AG23" i="10"/>
  <c r="AH23" i="10"/>
  <c r="AE17" i="10" l="1"/>
  <c r="AH17" i="10" s="1"/>
  <c r="AE14" i="10"/>
  <c r="AH14" i="10" s="1"/>
  <c r="AG17" i="10" l="1"/>
  <c r="AG14" i="10"/>
  <c r="AE22" i="10" l="1"/>
  <c r="AE19" i="10"/>
  <c r="AH19" i="10" s="1"/>
  <c r="AE18" i="10"/>
  <c r="AE16" i="10"/>
  <c r="AG16" i="10" s="1"/>
  <c r="AE15" i="10"/>
  <c r="AE13" i="10"/>
  <c r="AG13" i="10" s="1"/>
  <c r="AE12" i="10"/>
  <c r="AH12" i="10" s="1"/>
  <c r="AE11" i="10"/>
  <c r="AG11" i="10" s="1"/>
  <c r="AE10" i="10"/>
  <c r="AG10" i="10" s="1"/>
  <c r="AH22" i="10" l="1"/>
  <c r="AG22" i="10"/>
  <c r="AH18" i="10"/>
  <c r="AG18" i="10"/>
  <c r="AH10" i="10"/>
  <c r="AH15" i="10"/>
  <c r="AG15" i="10"/>
  <c r="AH11" i="10"/>
  <c r="AH16" i="10"/>
  <c r="AG19" i="10"/>
  <c r="AG12" i="10"/>
  <c r="AH13" i="10"/>
  <c r="AH8" i="10" l="1"/>
</calcChain>
</file>

<file path=xl/sharedStrings.xml><?xml version="1.0" encoding="utf-8"?>
<sst xmlns="http://schemas.openxmlformats.org/spreadsheetml/2006/main" count="224" uniqueCount="105">
  <si>
    <t>Beachten Sie die Ausfüllhinweise unter Erläuterungen!</t>
  </si>
  <si>
    <t>Verpflegungstag</t>
  </si>
  <si>
    <t>Getreide, Getreideprodukte und Kartoffeln</t>
  </si>
  <si>
    <t>Obst</t>
  </si>
  <si>
    <t>Milch und Milchprodukte</t>
  </si>
  <si>
    <t>frittierte und/oder panierte Produkte</t>
  </si>
  <si>
    <t>Angaben zu den angebotenen Lebensmittelgruppen</t>
  </si>
  <si>
    <t>Gemüse, Salat und Hülsenfrüchte</t>
  </si>
  <si>
    <t>Kartoffelerzeugnisse in Form von Halbfertig- oder Fertigprodukten, wie z. B. Kroketten, Pommes frites, Kartoffelecken, Reibekuchen, Gnocchi, Pürree, Klöße</t>
  </si>
  <si>
    <t xml:space="preserve">Salat aus gekochtem Gemüse, wie z. B. Brechbohnensalat, wird unter Gemüse gezählt. </t>
  </si>
  <si>
    <t>Milch und Milchprodukte:</t>
  </si>
  <si>
    <t>Speisenauswahl und Zubereitung</t>
  </si>
  <si>
    <t>Montag</t>
  </si>
  <si>
    <t>Dienstag</t>
  </si>
  <si>
    <t>Mittwoch</t>
  </si>
  <si>
    <t>Donnerstag</t>
  </si>
  <si>
    <t>Freitag</t>
  </si>
  <si>
    <t>Sonntag</t>
  </si>
  <si>
    <t>Samstag</t>
  </si>
  <si>
    <t>Mahlzeit</t>
  </si>
  <si>
    <t>Häufigkeit innerhalb von sieben Verpflegungstagen</t>
  </si>
  <si>
    <t>Name der Einrichtung:</t>
  </si>
  <si>
    <t xml:space="preserve">Speiseplan-Check für die Woche von </t>
  </si>
  <si>
    <t>bis</t>
  </si>
  <si>
    <t>Optimierungs-bedarf</t>
  </si>
  <si>
    <t>Vollkornprodukte wie Vollkornnudeln, Naturreis, Vollkornbrot/-semmeln, Vollkornpizza, Goldhirse, Grünkern (als Bratling oder Suppeneinlage)</t>
  </si>
  <si>
    <r>
      <rPr>
        <b/>
        <sz val="11"/>
        <color theme="1"/>
        <rFont val="Calibri"/>
        <family val="2"/>
        <scheme val="minor"/>
      </rPr>
      <t>Generell gilt</t>
    </r>
    <r>
      <rPr>
        <sz val="11"/>
        <color theme="1"/>
        <rFont val="Calibri"/>
        <family val="2"/>
        <scheme val="minor"/>
      </rPr>
      <t xml:space="preserve">: Zählen Sie </t>
    </r>
    <r>
      <rPr>
        <b/>
        <sz val="11"/>
        <color theme="1"/>
        <rFont val="Calibri"/>
        <family val="2"/>
        <scheme val="minor"/>
      </rPr>
      <t>ganze Portionen!</t>
    </r>
  </si>
  <si>
    <t xml:space="preserve">Mit dem Speiseplan-Check  werten Sie das Verpflegungsangebot Ihrer Einrichtung für sieben Verpflegungstage aus. </t>
  </si>
  <si>
    <t>Soll</t>
  </si>
  <si>
    <t>Summe (Ist)</t>
  </si>
  <si>
    <t>21 x</t>
  </si>
  <si>
    <t>min. 14 x</t>
  </si>
  <si>
    <t>max. 2 x</t>
  </si>
  <si>
    <t>min. 7 x</t>
  </si>
  <si>
    <t>min. 2 x</t>
  </si>
  <si>
    <t>davon Vollkornprodukte</t>
  </si>
  <si>
    <t>davon Kartoffelerzeugnisse</t>
  </si>
  <si>
    <t>Frühstück</t>
  </si>
  <si>
    <t>Mittagessen</t>
  </si>
  <si>
    <t>Abendessen</t>
  </si>
  <si>
    <t>Zwischen-mahlzeiten (2x)</t>
  </si>
  <si>
    <t>erfüllte Kriterien</t>
  </si>
  <si>
    <t>min. 21 x</t>
  </si>
  <si>
    <t>davon Rohkost</t>
  </si>
  <si>
    <t>davon Hülsenfrüchte</t>
  </si>
  <si>
    <t>14 x</t>
  </si>
  <si>
    <t>davon frisch oder tiefgekühlt ohne Zucker und Süßungsmittel</t>
  </si>
  <si>
    <t>davon Nüsse oder Ölsaaten</t>
  </si>
  <si>
    <r>
      <t xml:space="preserve">Milch, Naturjoghut, Buttermilch, Dickmilch, Kefir: max. 3,8 % </t>
    </r>
    <r>
      <rPr>
        <i/>
        <sz val="11"/>
        <color theme="1"/>
        <rFont val="Calibri"/>
        <family val="2"/>
        <scheme val="minor"/>
      </rPr>
      <t>Fett absolut</t>
    </r>
    <r>
      <rPr>
        <sz val="11"/>
        <color theme="1"/>
        <rFont val="Calibri"/>
        <family val="2"/>
        <scheme val="minor"/>
      </rPr>
      <t xml:space="preserve"> (ohne Zucker und Süßungsmittel)</t>
    </r>
  </si>
  <si>
    <r>
      <t xml:space="preserve">Speisequark: max. 5 % </t>
    </r>
    <r>
      <rPr>
        <i/>
        <sz val="11"/>
        <color theme="1"/>
        <rFont val="Calibri"/>
        <family val="2"/>
        <scheme val="minor"/>
      </rPr>
      <t>Fett absolut</t>
    </r>
    <r>
      <rPr>
        <sz val="11"/>
        <color theme="1"/>
        <rFont val="Calibri"/>
        <family val="2"/>
        <scheme val="minor"/>
      </rPr>
      <t xml:space="preserve"> (ohne Zucker und Süßungsmittel)</t>
    </r>
  </si>
  <si>
    <r>
      <t xml:space="preserve">Käse: max. 30 % </t>
    </r>
    <r>
      <rPr>
        <i/>
        <sz val="11"/>
        <color theme="1"/>
        <rFont val="Calibri"/>
        <family val="2"/>
        <scheme val="minor"/>
      </rPr>
      <t xml:space="preserve">Fett absolut </t>
    </r>
  </si>
  <si>
    <t xml:space="preserve">Sonstiges </t>
  </si>
  <si>
    <t>Eier:</t>
  </si>
  <si>
    <t xml:space="preserve">Fette und Öle: </t>
  </si>
  <si>
    <t>Rapsöl (=Standardfett)</t>
  </si>
  <si>
    <t>Lein-, Walnuss-, Soja-, Olivenöl</t>
  </si>
  <si>
    <t xml:space="preserve">Margarine aus den genannten Ölen und Butter </t>
  </si>
  <si>
    <t xml:space="preserve">Wasser, Früchte- und Kräutertee (je ohne Zucker und Süßungsmittel) </t>
  </si>
  <si>
    <t>Getränke:</t>
  </si>
  <si>
    <t xml:space="preserve">Getränke sind jederzeit verfügbar </t>
  </si>
  <si>
    <t xml:space="preserve">Fettgehalt (optimale Auswahl): </t>
  </si>
  <si>
    <r>
      <t xml:space="preserve">Getreide, Getreideprodukte (Brot, Semmeln, Baguette), </t>
    </r>
    <r>
      <rPr>
        <i/>
        <sz val="11"/>
        <color theme="1"/>
        <rFont val="Calibri"/>
        <family val="2"/>
        <scheme val="minor"/>
      </rPr>
      <t>Parboiled</t>
    </r>
    <r>
      <rPr>
        <sz val="11"/>
        <color theme="1"/>
        <rFont val="Calibri"/>
        <family val="2"/>
        <scheme val="minor"/>
      </rPr>
      <t xml:space="preserve"> Reis oder Naturreis (z. B als Reispfanne, als Beilage), Teigwaren (z. B. Nudeln als Beilage, Lasagne), weitere Getreideprodukte (z. B. Couscous-Salat, Hirseauflauf, Grünkern-Bratlinge, Polentaschnitten), Kartoffeln (roh oder vorgegart), wie z. B. Salz-/Pellkartoffeln, Folienkartoffel, Kartoffelsalat sowie Gerichte auf Kartoffelbasis (Kartoffel-Gemüse-Auflauf, Kartoffel-Eintopf), Müsli (ohne Zucker und Süßungsmittel)</t>
    </r>
  </si>
  <si>
    <t xml:space="preserve">Gemüse, Salat und Hülsenfrüchte </t>
  </si>
  <si>
    <r>
      <t>Enthält eine Mahlzeit Gemüse, tragen Sie dies zunächst bei</t>
    </r>
    <r>
      <rPr>
        <b/>
        <sz val="11"/>
        <color theme="1"/>
        <rFont val="Calibri"/>
        <family val="2"/>
        <scheme val="minor"/>
      </rPr>
      <t xml:space="preserve"> Gemüse, Salat und Hülsenfrüchte </t>
    </r>
    <r>
      <rPr>
        <sz val="11"/>
        <color theme="1"/>
        <rFont val="Calibri"/>
        <family val="2"/>
        <scheme val="minor"/>
      </rPr>
      <t xml:space="preserve">ein. Handelt es sich dabei um eine  Salat- oder Rohkostkomponente oder ist zusätzlich eine Salat- oder Rohkostkomponente enthalten, wird dieses zusätzlich bei </t>
    </r>
    <r>
      <rPr>
        <b/>
        <sz val="11"/>
        <color theme="1"/>
        <rFont val="Calibri"/>
        <family val="2"/>
        <scheme val="minor"/>
      </rPr>
      <t xml:space="preserve">Rohkost </t>
    </r>
    <r>
      <rPr>
        <sz val="11"/>
        <color theme="1"/>
        <rFont val="Calibri"/>
        <family val="2"/>
        <scheme val="minor"/>
      </rPr>
      <t xml:space="preserve">eingetragen. Gleiches gilt für </t>
    </r>
    <r>
      <rPr>
        <b/>
        <sz val="11"/>
        <color theme="1"/>
        <rFont val="Calibri"/>
        <family val="2"/>
        <scheme val="minor"/>
      </rPr>
      <t>Hülsenfrüchte</t>
    </r>
    <r>
      <rPr>
        <sz val="11"/>
        <color theme="1"/>
        <rFont val="Calibri"/>
        <family val="2"/>
        <scheme val="minor"/>
      </rPr>
      <t>.</t>
    </r>
  </si>
  <si>
    <r>
      <t>Enthält eine Mahlzeit Obst, tragen Sie dies zunächst bei</t>
    </r>
    <r>
      <rPr>
        <b/>
        <sz val="11"/>
        <color theme="1"/>
        <rFont val="Calibri"/>
        <family val="2"/>
        <scheme val="minor"/>
      </rPr>
      <t xml:space="preserve"> Obst </t>
    </r>
    <r>
      <rPr>
        <sz val="11"/>
        <color theme="1"/>
        <rFont val="Calibri"/>
        <family val="2"/>
        <scheme val="minor"/>
      </rPr>
      <t xml:space="preserve">ein. Handelt es sich außerdem um frisches oder tiefgefrorenes Obst ohne Zucker und Süßungsmittel, wird dies zusätzlich in der entsprechenden Zeile für </t>
    </r>
    <r>
      <rPr>
        <b/>
        <sz val="11"/>
        <color theme="1"/>
        <rFont val="Calibri"/>
        <family val="2"/>
        <scheme val="minor"/>
      </rPr>
      <t>Obst frisch oder tiefgekühlt ohne Zucker und Süßungsmittel</t>
    </r>
    <r>
      <rPr>
        <sz val="11"/>
        <color theme="1"/>
        <rFont val="Calibri"/>
        <family val="2"/>
        <scheme val="minor"/>
      </rPr>
      <t xml:space="preserve">  eingetragen. Gleiches gilt für </t>
    </r>
    <r>
      <rPr>
        <b/>
        <sz val="11"/>
        <color theme="1"/>
        <rFont val="Calibri"/>
        <family val="2"/>
        <scheme val="minor"/>
      </rPr>
      <t>Nüsse oder Ölsaaten</t>
    </r>
    <r>
      <rPr>
        <sz val="11"/>
        <color theme="1"/>
        <rFont val="Calibri"/>
        <family val="2"/>
        <scheme val="minor"/>
      </rPr>
      <t xml:space="preserve">. </t>
    </r>
  </si>
  <si>
    <t>Frittierte und/oder panierte Produkte</t>
  </si>
  <si>
    <t>modifiziert nach dem DGE-Qualitätsstandard für die Verpflegung mit "Essen auf Rädern" und in Senioreneinrichtungen</t>
  </si>
  <si>
    <t xml:space="preserve">Für Eier gibt es keine Empfehlung zur Verzehrsmenge. </t>
  </si>
  <si>
    <t>Fleischersatzprodukte</t>
  </si>
  <si>
    <t>Fleischersatz-produkte</t>
  </si>
  <si>
    <t>max. 1 x</t>
  </si>
  <si>
    <t>Quinoa, Amaranth und Buchweizen sind sogenannte Pseudogetreide. Sie sind glutenfrei und werden als Beilage oder in Aufläufen eingesetzt. Amaranth und Quinoa werden aufgrund der mit Vollkorngetreide vergleichbaren Nährstoffe ebenfalls als Vollkornprodukte gewertet. Buchweizen wird geschält und ungeschält im Handel angeboten. Soll dieser als Vollkornprodukt gewertet werden, ist die ungeschälte Variante einzusetzen.</t>
  </si>
  <si>
    <t>Industriell hergestellte Fleischersatzprodukte</t>
  </si>
  <si>
    <r>
      <t xml:space="preserve">Enthält das Gericht Komponenten in Form von hochverarbeiteten, küchenfertigen Produkten wie Soja-"Fleisch", Soja-"Schnetzel", "Würstchen", "Schnitzel", "Geschnetzeltes", "Hack", "Bällchen", Bratlinge auf Soja-, Tofu-, Lupinen- oder Milchbasis, aus Quorn oder Seitan o.ä. wird bei </t>
    </r>
    <r>
      <rPr>
        <b/>
        <sz val="11"/>
        <color theme="1"/>
        <rFont val="Calibri"/>
        <family val="2"/>
        <scheme val="minor"/>
      </rPr>
      <t>industriell hergestellten Fleischersatzprodukten</t>
    </r>
    <r>
      <rPr>
        <sz val="11"/>
        <color theme="1"/>
        <rFont val="Calibri"/>
        <family val="2"/>
        <scheme val="minor"/>
      </rPr>
      <t xml:space="preserve"> die </t>
    </r>
    <r>
      <rPr>
        <b/>
        <sz val="11"/>
        <color theme="1"/>
        <rFont val="Calibri"/>
        <family val="2"/>
        <scheme val="minor"/>
      </rPr>
      <t>Menge 1</t>
    </r>
    <r>
      <rPr>
        <sz val="11"/>
        <color theme="1"/>
        <rFont val="Calibri"/>
        <family val="2"/>
        <scheme val="minor"/>
      </rPr>
      <t xml:space="preserve"> eingetragen.</t>
    </r>
  </si>
  <si>
    <t>Beispiel Sojabolognese mit Vollkornspaghetti und einem gemischten Salat</t>
  </si>
  <si>
    <t>1 x Getreide, Getreideprodukte und Kartoffeln</t>
  </si>
  <si>
    <t>1 x Vollkornprodukt</t>
  </si>
  <si>
    <t>1 x Gemüse</t>
  </si>
  <si>
    <t>1 x Rohkost und Salat</t>
  </si>
  <si>
    <t>1 x Fleischersatzprodukt</t>
  </si>
  <si>
    <t>Orientierungswerte für Lebensmittelmengen über sieben Verpflegungstage pro Person</t>
  </si>
  <si>
    <t>PAL 1,2: ca. 2000 g, PAL 1,4: ca. 2200 g</t>
  </si>
  <si>
    <t>PAL 1,2: ca. 1600 g, PAL 1,4: ca. 1900 g</t>
  </si>
  <si>
    <t>Frisch oder tiefgekühlt, wie z. B. Gelbe Rüben, Brokkoli, Kohlrabi, Paprika, Champignons, grüne Bohnen usw. sowie Hülsenfrüchte (Linsen, Bohnen, Erbsen) als Eintopf oder Salat in gekochter Form</t>
  </si>
  <si>
    <t>Alle Sorten, wie z. B. Apfel, Birne, Pflaumen, Kirschen, Banane, Mandarine, bevorzugt frisch, geschnitten, tiefgekühlt oder aus der Konserve (ohne Zuckerzusatz), als Fruchtmus oder -kompott, Püree, Obstsalat. Auch Nüsse (ungesalzen) oder Ölsaaten gehören zum Obst. Generell: Obst, frisch oder tiefgekühlt ohne Zucker und Süßungsmittel.</t>
  </si>
  <si>
    <t>Die Eintragung erfolgt für jede Mahlzeit in der Zeile für Milch und Milchprodukte.</t>
  </si>
  <si>
    <t>Ausfüllhinweise für den Speiseplan-Check für die Verpflegung in stationären Senioreneinrichtungen in sieben Verpflegungstagen für ein rein ovo-lacto-vegetarisches Angebot</t>
  </si>
  <si>
    <t>Speiseplan-Check für die Verpflegung in stationären Senioreneinrichtungen in sieben Verpflegungstagen für ein rein ovo-lacto-vegetarisches Angebot</t>
  </si>
  <si>
    <t>PAL 1,2: ca. 3000 g, PAL 1,4: ca. 3600 g</t>
  </si>
  <si>
    <t>Hülsenfrüchte: PAL 1,2: ca. 230 g, PAL 1,4: ca 270 g</t>
  </si>
  <si>
    <t>Nüsse und Ölsaaten: PAL 1,2: ca. 70 g, PAL 1,4: 90 g</t>
  </si>
  <si>
    <t>PAL 1,2: ca. 2300 g, PAL 1,4: ca. 2700 g</t>
  </si>
  <si>
    <t>Ergeben sich beim Optimierungsbedarf positive Werte, zeigen diese an, um wie viel Sie das Angebot steigern sollten, negative Werte zeigen an, um wieviel Sie das Angebot verringern sollten.</t>
  </si>
  <si>
    <r>
      <rPr>
        <b/>
        <sz val="11"/>
        <color theme="1"/>
        <rFont val="Calibri"/>
        <family val="2"/>
        <scheme val="minor"/>
      </rPr>
      <t>Bitte beachten</t>
    </r>
    <r>
      <rPr>
        <sz val="11"/>
        <color theme="1"/>
        <rFont val="Calibri"/>
        <family val="2"/>
        <scheme val="minor"/>
      </rPr>
      <t xml:space="preserve">:  Bei Mindestangaben wie z. B. bei Milchprodukten bedeutet ein Überschreiten der Mindestangabe nicht, dass hier das Angebot reduziert werden sollte. Hier wäre, trotz negativer Werte der Differenz, kein Optimierungsbedarf. Gleiches gilt bei Maximalangaben. Auch hier bedeutet z. B. bei Kartoffelerzeugnissen ein Unterschreiten nicht, dass das Angebot gesteigert werden muss. </t>
    </r>
  </si>
  <si>
    <r>
      <t xml:space="preserve">Ist in einer Mahlzeit eine Stärkekomponente wie Brot, Reis, Nudeln oder Kartoffeln enthalten, tragen Sie dies zunächst bei </t>
    </r>
    <r>
      <rPr>
        <b/>
        <sz val="11"/>
        <color theme="1"/>
        <rFont val="Calibri"/>
        <family val="2"/>
        <scheme val="minor"/>
      </rPr>
      <t xml:space="preserve">Getreide, Getreideprodukte und Kartoffeln </t>
    </r>
    <r>
      <rPr>
        <sz val="11"/>
        <color theme="1"/>
        <rFont val="Calibri"/>
        <family val="2"/>
        <scheme val="minor"/>
      </rPr>
      <t xml:space="preserve">ein. Handelt es sich zusätzlich um ein </t>
    </r>
    <r>
      <rPr>
        <b/>
        <sz val="11"/>
        <color theme="1"/>
        <rFont val="Calibri"/>
        <family val="2"/>
        <scheme val="minor"/>
      </rPr>
      <t>Vollkornprodukt</t>
    </r>
    <r>
      <rPr>
        <sz val="11"/>
        <color theme="1"/>
        <rFont val="Calibri"/>
        <family val="2"/>
        <scheme val="minor"/>
      </rPr>
      <t xml:space="preserve">, wird auch hier entsprechend eine Eintragung vorgenommen. Gleiches gilt bei einem </t>
    </r>
    <r>
      <rPr>
        <b/>
        <sz val="11"/>
        <color theme="1"/>
        <rFont val="Calibri"/>
        <family val="2"/>
        <scheme val="minor"/>
      </rPr>
      <t>Kartoffelerzeugnis.</t>
    </r>
    <r>
      <rPr>
        <sz val="11"/>
        <color theme="1"/>
        <rFont val="Calibri"/>
        <family val="2"/>
        <scheme val="minor"/>
      </rPr>
      <t xml:space="preserve">  </t>
    </r>
  </si>
  <si>
    <r>
      <rPr>
        <b/>
        <sz val="11"/>
        <color theme="1"/>
        <rFont val="Calibri"/>
        <family val="2"/>
        <scheme val="minor"/>
      </rPr>
      <t>Nicht vergessen:</t>
    </r>
    <r>
      <rPr>
        <sz val="11"/>
        <color theme="1"/>
        <rFont val="Calibri"/>
        <family val="2"/>
        <scheme val="minor"/>
      </rPr>
      <t xml:space="preserve"> Kartoffelerzeugnisse wie z. B. Pommes frites oder Kroketten werden </t>
    </r>
    <r>
      <rPr>
        <b/>
        <sz val="11"/>
        <color theme="1"/>
        <rFont val="Calibri"/>
        <family val="2"/>
        <scheme val="minor"/>
      </rPr>
      <t>zusätzlich</t>
    </r>
    <r>
      <rPr>
        <sz val="11"/>
        <color theme="1"/>
        <rFont val="Calibri"/>
        <family val="2"/>
        <scheme val="minor"/>
      </rPr>
      <t xml:space="preserve"> bei </t>
    </r>
    <r>
      <rPr>
        <b/>
        <sz val="11"/>
        <color theme="1"/>
        <rFont val="Calibri"/>
        <family val="2"/>
        <scheme val="minor"/>
      </rPr>
      <t>paniert/frittiert</t>
    </r>
    <r>
      <rPr>
        <sz val="11"/>
        <color theme="1"/>
        <rFont val="Calibri"/>
        <family val="2"/>
        <scheme val="minor"/>
      </rPr>
      <t xml:space="preserve"> eingetragen!</t>
    </r>
  </si>
  <si>
    <t>Rohkost: alle Gemüsesorten als Rohkost, z. B. Tomaten, Gurke als Salat oder in Stifte, Scheiben geschnitten, Krautsalat, Kopf-, Eisberg-, Eichblatt-, Feldsalat, Endivie im gemischten Salat</t>
  </si>
  <si>
    <t xml:space="preserve">Milch, Milchprodukte wie Naturjoghurt, Käse wie Emmentaler, Bergkäse, Feta, Camembert, Speisequark z. B. in Aufläufen, Salatdressings, Dips, Soßen, Joghurt- oder Quarkspeisen. </t>
  </si>
  <si>
    <t>Dazu gehen Sie für jede Mahlzeit die Spalte von oben nach unten durch und nehmen bei jedem  Kriterium eine Eintragung vor.  Entscheiden Sie, ob das Kriterium erfüllt ist oder nicht und tragen Sie entsprechend eine 1 für erfüllt bzw. vorhanden und eine 0 für nicht erfüllt bzw. nicht vorhanden ein. Statt eine 0 einzutragen, können Sie das Feld auch leer lassen. Bei den Zwischenmahlzeiten kann neben einer 1 auch eine 2 eingetragen werden.</t>
  </si>
  <si>
    <t>min. 3 - 4 x</t>
  </si>
  <si>
    <t xml:space="preserve">Hülsenfrüchte: getrocknete Erbsen, weiße Bohnen, Dicke Bohnen, Kidneybohnen, Sojabohnen, Lupine, Kichererbsen </t>
  </si>
  <si>
    <t>Da es sich bei grünen Bohnen und Erbsen botanisch gesehen ebenfalls um Hülsenfrüchte handelt, können diese auch eingesetzt werden. Ihr Nährstoffprofil unterscheidet sich jedoch von den klassischen (getrockneten) Hülsenfrüchten wie bspw. den Kichererbsen. Deswegen orientieren Sie sich bei den frischen Hülsenfrüchten bitte an den Orientierungswerten für Gemüse (nicht für Hülsenfrüchte). Grüne Bohnen und Erbsen dürfen jedoch, anders als die getrockneten Hülsenfrüchte, nicht vorgegart eingesetzt werden. Hier ist die Qualität „frisch oder tiefgekühlt“ gefordert.</t>
  </si>
  <si>
    <t>ungesüßte Getränke</t>
  </si>
  <si>
    <t>Wasser, Früchte- oder Kräutertee stehen jederzeit zur Verfügung</t>
  </si>
  <si>
    <t>7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</si>
</sst>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22"/>
      <color theme="1"/>
      <name val="Calibri"/>
      <family val="2"/>
      <scheme val="minor"/>
    </font>
    <font>
      <sz val="22"/>
      <color theme="1"/>
      <name val="Calibri"/>
      <family val="2"/>
      <scheme val="minor"/>
    </font>
    <font>
      <b/>
      <sz val="28"/>
      <color theme="1"/>
      <name val="Calibri"/>
      <family val="2"/>
      <scheme val="minor"/>
    </font>
    <font>
      <sz val="28"/>
      <color theme="1"/>
      <name val="Calibri"/>
      <family val="2"/>
      <scheme val="minor"/>
    </font>
    <font>
      <b/>
      <sz val="21"/>
      <color theme="1"/>
      <name val="Calibri"/>
      <family val="2"/>
      <scheme val="minor"/>
    </font>
    <font>
      <sz val="21"/>
      <color theme="1"/>
      <name val="Calibri"/>
      <family val="2"/>
      <scheme val="minor"/>
    </font>
    <font>
      <b/>
      <sz val="21"/>
      <color rgb="FFFF0000"/>
      <name val="Calibri"/>
      <family val="2"/>
      <scheme val="minor"/>
    </font>
    <font>
      <b/>
      <sz val="14"/>
      <color theme="1"/>
      <name val="Calibri"/>
      <family val="2"/>
      <scheme val="minor"/>
    </font>
    <font>
      <i/>
      <sz val="11"/>
      <color theme="1"/>
      <name val="Calibri"/>
      <family val="2"/>
      <scheme val="minor"/>
    </font>
    <font>
      <b/>
      <sz val="24"/>
      <color theme="1"/>
      <name val="Calibri"/>
      <family val="2"/>
      <scheme val="minor"/>
    </font>
    <font>
      <sz val="24"/>
      <color theme="1"/>
      <name val="Calibri"/>
      <family val="2"/>
      <scheme val="minor"/>
    </font>
    <font>
      <b/>
      <sz val="22"/>
      <color theme="3" tint="0.39997558519241921"/>
      <name val="Calibri"/>
      <family val="2"/>
      <scheme val="minor"/>
    </font>
    <font>
      <b/>
      <sz val="24"/>
      <color theme="3" tint="0.39997558519241921"/>
      <name val="Calibri"/>
      <family val="2"/>
      <scheme val="minor"/>
    </font>
    <font>
      <u/>
      <sz val="11"/>
      <color theme="1"/>
      <name val="Calibri"/>
      <family val="2"/>
      <scheme val="minor"/>
    </font>
    <font>
      <sz val="20"/>
      <color theme="1"/>
      <name val="Calibri"/>
      <family val="2"/>
      <scheme val="minor"/>
    </font>
    <font>
      <b/>
      <sz val="2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s>
  <borders count="7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medium">
        <color indexed="64"/>
      </bottom>
      <diagonal/>
    </border>
    <border>
      <left style="thin">
        <color auto="1"/>
      </left>
      <right style="thick">
        <color indexed="64"/>
      </right>
      <top style="thin">
        <color auto="1"/>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ck">
        <color indexed="64"/>
      </right>
      <top style="medium">
        <color indexed="64"/>
      </top>
      <bottom style="thin">
        <color auto="1"/>
      </bottom>
      <diagonal/>
    </border>
    <border>
      <left style="thick">
        <color indexed="64"/>
      </left>
      <right style="thin">
        <color auto="1"/>
      </right>
      <top style="medium">
        <color indexed="64"/>
      </top>
      <bottom style="medium">
        <color indexed="64"/>
      </bottom>
      <diagonal/>
    </border>
    <border>
      <left style="thin">
        <color auto="1"/>
      </left>
      <right style="thick">
        <color indexed="64"/>
      </right>
      <top style="medium">
        <color indexed="64"/>
      </top>
      <bottom style="medium">
        <color indexed="64"/>
      </bottom>
      <diagonal/>
    </border>
    <border>
      <left/>
      <right/>
      <top style="medium">
        <color indexed="64"/>
      </top>
      <bottom/>
      <diagonal/>
    </border>
    <border>
      <left style="thick">
        <color indexed="64"/>
      </left>
      <right style="thin">
        <color auto="1"/>
      </right>
      <top/>
      <bottom style="medium">
        <color indexed="64"/>
      </bottom>
      <diagonal/>
    </border>
    <border>
      <left style="thin">
        <color auto="1"/>
      </left>
      <right style="thick">
        <color indexed="64"/>
      </right>
      <top/>
      <bottom style="medium">
        <color indexed="64"/>
      </bottom>
      <diagonal/>
    </border>
    <border>
      <left/>
      <right style="thin">
        <color auto="1"/>
      </right>
      <top/>
      <bottom style="medium">
        <color indexed="64"/>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
      <left/>
      <right/>
      <top style="medium">
        <color indexed="64"/>
      </top>
      <bottom style="thick">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ck">
        <color indexed="64"/>
      </top>
      <bottom/>
      <diagonal/>
    </border>
    <border>
      <left style="thin">
        <color auto="1"/>
      </left>
      <right style="medium">
        <color indexed="64"/>
      </right>
      <top style="thick">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ck">
        <color indexed="64"/>
      </left>
      <right/>
      <top/>
      <bottom style="thin">
        <color auto="1"/>
      </bottom>
      <diagonal/>
    </border>
    <border>
      <left/>
      <right/>
      <top/>
      <bottom style="thin">
        <color auto="1"/>
      </bottom>
      <diagonal/>
    </border>
    <border>
      <left/>
      <right style="thick">
        <color indexed="64"/>
      </right>
      <top/>
      <bottom style="thin">
        <color auto="1"/>
      </bottom>
      <diagonal/>
    </border>
    <border>
      <left/>
      <right/>
      <top style="thin">
        <color indexed="64"/>
      </top>
      <bottom style="thin">
        <color indexed="64"/>
      </bottom>
      <diagonal/>
    </border>
    <border>
      <left style="thin">
        <color auto="1"/>
      </left>
      <right/>
      <top/>
      <bottom style="medium">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s>
  <cellStyleXfs count="1">
    <xf numFmtId="0" fontId="0" fillId="0" borderId="0"/>
  </cellStyleXfs>
  <cellXfs count="145">
    <xf numFmtId="0" fontId="0" fillId="0" borderId="0" xfId="0"/>
    <xf numFmtId="0" fontId="1" fillId="2" borderId="0" xfId="0" applyFont="1" applyFill="1" applyAlignment="1">
      <alignment wrapText="1"/>
    </xf>
    <xf numFmtId="0" fontId="0" fillId="2" borderId="0" xfId="0" applyFill="1"/>
    <xf numFmtId="0" fontId="0" fillId="2" borderId="0" xfId="0" applyFill="1" applyAlignment="1">
      <alignment wrapText="1"/>
    </xf>
    <xf numFmtId="0" fontId="0" fillId="0" borderId="0" xfId="0" applyFont="1" applyFill="1" applyAlignment="1">
      <alignment wrapText="1"/>
    </xf>
    <xf numFmtId="0" fontId="1" fillId="6" borderId="0" xfId="0" applyFont="1" applyFill="1" applyAlignment="1">
      <alignment wrapText="1"/>
    </xf>
    <xf numFmtId="0" fontId="1" fillId="3" borderId="0" xfId="0" applyFont="1" applyFill="1" applyAlignment="1">
      <alignment wrapText="1"/>
    </xf>
    <xf numFmtId="0" fontId="1" fillId="7" borderId="0" xfId="0" applyFont="1" applyFill="1" applyAlignment="1">
      <alignment wrapText="1"/>
    </xf>
    <xf numFmtId="0" fontId="7" fillId="2" borderId="3" xfId="0" applyFont="1" applyFill="1" applyBorder="1" applyAlignment="1" applyProtection="1">
      <alignment horizontal="center" vertical="center" wrapText="1"/>
    </xf>
    <xf numFmtId="0" fontId="7" fillId="2" borderId="44"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textRotation="90" wrapText="1"/>
    </xf>
    <xf numFmtId="0" fontId="7" fillId="8" borderId="2" xfId="0" applyFont="1" applyFill="1" applyBorder="1" applyAlignment="1" applyProtection="1">
      <alignment horizontal="center" vertical="center" textRotation="90" wrapText="1"/>
    </xf>
    <xf numFmtId="0" fontId="6" fillId="8" borderId="39" xfId="0" applyFont="1" applyFill="1" applyBorder="1" applyAlignment="1" applyProtection="1">
      <alignment horizontal="center" vertical="center" wrapText="1"/>
    </xf>
    <xf numFmtId="0" fontId="7" fillId="2" borderId="48"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xf>
    <xf numFmtId="0" fontId="6" fillId="8" borderId="22"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50"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xf>
    <xf numFmtId="0" fontId="6" fillId="8" borderId="2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1"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35"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6" fillId="3" borderId="12" xfId="0" applyFont="1" applyFill="1" applyBorder="1" applyProtection="1"/>
    <xf numFmtId="0" fontId="7" fillId="2" borderId="64" xfId="0" applyFont="1" applyFill="1" applyBorder="1" applyAlignment="1" applyProtection="1">
      <alignment wrapText="1"/>
    </xf>
    <xf numFmtId="0" fontId="7" fillId="2" borderId="58" xfId="0" applyFont="1" applyFill="1" applyBorder="1" applyAlignment="1" applyProtection="1">
      <alignment wrapText="1"/>
    </xf>
    <xf numFmtId="0" fontId="7" fillId="2" borderId="59" xfId="0" applyFont="1" applyFill="1" applyBorder="1" applyAlignment="1" applyProtection="1">
      <alignment horizontal="center" vertical="center" wrapText="1"/>
    </xf>
    <xf numFmtId="0" fontId="7" fillId="2" borderId="60"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textRotation="90" wrapText="1"/>
    </xf>
    <xf numFmtId="0" fontId="7" fillId="2" borderId="17" xfId="0" applyFont="1" applyFill="1" applyBorder="1" applyAlignment="1" applyProtection="1">
      <alignment horizontal="center" vertical="center" textRotation="90" wrapText="1"/>
    </xf>
    <xf numFmtId="0" fontId="7" fillId="2" borderId="18" xfId="0" applyFont="1" applyFill="1" applyBorder="1" applyAlignment="1" applyProtection="1">
      <alignment horizontal="center" vertical="center" textRotation="90" wrapText="1"/>
    </xf>
    <xf numFmtId="0" fontId="9" fillId="2" borderId="0" xfId="0" applyFont="1" applyFill="1" applyAlignment="1" applyProtection="1">
      <alignment wrapText="1"/>
    </xf>
    <xf numFmtId="0" fontId="1" fillId="4" borderId="0" xfId="0" applyFont="1" applyFill="1" applyAlignment="1">
      <alignment wrapText="1"/>
    </xf>
    <xf numFmtId="0" fontId="6" fillId="8" borderId="37" xfId="0" applyFont="1" applyFill="1" applyBorder="1" applyAlignment="1" applyProtection="1">
      <alignment horizontal="center" vertical="center" wrapText="1"/>
    </xf>
    <xf numFmtId="0" fontId="7" fillId="2" borderId="66" xfId="0" applyFont="1" applyFill="1" applyBorder="1" applyAlignment="1" applyProtection="1">
      <alignment horizontal="center" vertical="center" wrapText="1"/>
      <protection locked="0"/>
    </xf>
    <xf numFmtId="0" fontId="7" fillId="2" borderId="60" xfId="0" applyFont="1" applyFill="1" applyBorder="1" applyAlignment="1" applyProtection="1">
      <alignment horizontal="center" vertical="center" wrapText="1"/>
      <protection locked="0"/>
    </xf>
    <xf numFmtId="0" fontId="7" fillId="2" borderId="67"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xf>
    <xf numFmtId="0" fontId="6" fillId="8" borderId="59" xfId="0" applyFont="1" applyFill="1" applyBorder="1" applyAlignment="1" applyProtection="1">
      <alignment horizontal="center" vertical="center" wrapText="1"/>
    </xf>
    <xf numFmtId="0" fontId="7" fillId="2" borderId="68"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32"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11" fillId="2" borderId="46"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2"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3" fillId="2" borderId="58" xfId="0" applyFont="1" applyFill="1" applyBorder="1" applyAlignment="1" applyProtection="1">
      <alignment horizontal="center" vertical="center" wrapText="1"/>
    </xf>
    <xf numFmtId="0" fontId="14" fillId="2" borderId="6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0" fillId="2" borderId="0" xfId="0" applyFont="1" applyFill="1" applyAlignment="1">
      <alignment wrapText="1"/>
    </xf>
    <xf numFmtId="0" fontId="15" fillId="2" borderId="0" xfId="0" applyFont="1" applyFill="1" applyAlignment="1">
      <alignment wrapText="1"/>
    </xf>
    <xf numFmtId="0" fontId="1" fillId="0" borderId="0" xfId="0" applyFont="1" applyFill="1" applyAlignment="1">
      <alignment wrapText="1"/>
    </xf>
    <xf numFmtId="0" fontId="2" fillId="3" borderId="55" xfId="0" applyFont="1" applyFill="1" applyBorder="1" applyProtection="1"/>
    <xf numFmtId="0" fontId="2" fillId="3" borderId="12" xfId="0" applyFont="1" applyFill="1" applyBorder="1" applyProtection="1"/>
    <xf numFmtId="0" fontId="7" fillId="8" borderId="3"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7" fillId="8" borderId="45" xfId="0" applyFont="1" applyFill="1" applyBorder="1" applyAlignment="1" applyProtection="1">
      <alignment horizontal="center" vertical="center" wrapText="1"/>
    </xf>
    <xf numFmtId="0" fontId="16" fillId="8" borderId="45" xfId="0" applyFont="1" applyFill="1" applyBorder="1" applyAlignment="1" applyProtection="1">
      <alignment horizontal="center" vertical="center" wrapText="1"/>
    </xf>
    <xf numFmtId="0" fontId="17" fillId="2" borderId="58"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7" fillId="2" borderId="58"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6" fillId="8" borderId="8"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3" fillId="2" borderId="0" xfId="0" applyFont="1" applyFill="1" applyBorder="1" applyProtection="1">
      <protection locked="0"/>
    </xf>
    <xf numFmtId="0" fontId="5" fillId="2" borderId="0" xfId="0" applyFont="1" applyFill="1" applyBorder="1" applyProtection="1">
      <protection locked="0"/>
    </xf>
    <xf numFmtId="0" fontId="3" fillId="2" borderId="0" xfId="0" applyFont="1" applyFill="1" applyBorder="1" applyAlignment="1" applyProtection="1">
      <alignment wrapText="1"/>
      <protection locked="0"/>
    </xf>
    <xf numFmtId="0" fontId="3" fillId="2" borderId="0" xfId="0" applyFont="1" applyFill="1" applyBorder="1" applyAlignment="1" applyProtection="1">
      <alignment textRotation="90"/>
      <protection locked="0"/>
    </xf>
    <xf numFmtId="0" fontId="2" fillId="2" borderId="0" xfId="0" applyFont="1" applyFill="1" applyBorder="1" applyAlignment="1" applyProtection="1">
      <alignment horizontal="left"/>
      <protection locked="0"/>
    </xf>
    <xf numFmtId="0" fontId="7" fillId="2" borderId="71" xfId="0" applyFont="1" applyFill="1" applyBorder="1" applyAlignment="1" applyProtection="1">
      <alignment wrapText="1"/>
    </xf>
    <xf numFmtId="0" fontId="7" fillId="2" borderId="72" xfId="0" applyFont="1" applyFill="1" applyBorder="1" applyAlignment="1" applyProtection="1">
      <alignment wrapText="1"/>
    </xf>
    <xf numFmtId="0" fontId="11" fillId="0" borderId="57" xfId="0" applyFont="1" applyBorder="1" applyAlignment="1">
      <alignment horizontal="center" vertical="center"/>
    </xf>
    <xf numFmtId="0" fontId="3" fillId="2" borderId="0" xfId="0" applyFont="1" applyFill="1" applyBorder="1" applyProtection="1"/>
    <xf numFmtId="0" fontId="5" fillId="2" borderId="0" xfId="0" applyFont="1" applyFill="1" applyBorder="1" applyProtection="1"/>
    <xf numFmtId="0" fontId="3" fillId="2" borderId="0" xfId="0" applyFont="1" applyFill="1" applyBorder="1" applyAlignment="1" applyProtection="1">
      <alignment wrapText="1"/>
    </xf>
    <xf numFmtId="0" fontId="3" fillId="2" borderId="0" xfId="0" applyFont="1" applyFill="1" applyBorder="1" applyAlignment="1" applyProtection="1">
      <alignment textRotation="90"/>
    </xf>
    <xf numFmtId="0" fontId="2" fillId="2" borderId="0" xfId="0" applyFont="1" applyFill="1" applyBorder="1" applyAlignment="1" applyProtection="1">
      <alignment horizontal="left"/>
    </xf>
    <xf numFmtId="0" fontId="11" fillId="0" borderId="57" xfId="0" applyFont="1" applyBorder="1" applyAlignment="1" applyProtection="1">
      <alignment horizontal="center" vertical="center"/>
    </xf>
    <xf numFmtId="0" fontId="7" fillId="2" borderId="64" xfId="0" applyFont="1" applyFill="1" applyBorder="1" applyAlignment="1" applyProtection="1">
      <alignment horizontal="center" vertical="center" wrapText="1"/>
    </xf>
    <xf numFmtId="0" fontId="7" fillId="0" borderId="64" xfId="0" applyFont="1" applyBorder="1" applyAlignment="1" applyProtection="1">
      <alignment horizontal="center" vertical="center" wrapText="1"/>
    </xf>
    <xf numFmtId="0" fontId="12" fillId="2" borderId="61" xfId="0" applyFont="1" applyFill="1" applyBorder="1" applyAlignment="1" applyProtection="1">
      <alignment horizontal="center" vertical="center" wrapText="1"/>
    </xf>
    <xf numFmtId="0" fontId="12" fillId="0" borderId="62" xfId="0" applyFont="1" applyBorder="1" applyAlignment="1" applyProtection="1">
      <alignment horizontal="center" vertical="center" wrapText="1"/>
    </xf>
    <xf numFmtId="0" fontId="12" fillId="0" borderId="63" xfId="0" applyFont="1" applyBorder="1" applyAlignment="1" applyProtection="1">
      <alignment horizontal="center" vertical="center" wrapText="1"/>
    </xf>
    <xf numFmtId="0" fontId="6" fillId="5" borderId="53" xfId="0" applyFont="1" applyFill="1" applyBorder="1" applyAlignment="1" applyProtection="1">
      <alignment horizontal="left" vertical="center" wrapText="1"/>
    </xf>
    <xf numFmtId="0" fontId="6" fillId="5" borderId="40" xfId="0" applyFont="1" applyFill="1" applyBorder="1" applyAlignment="1" applyProtection="1">
      <alignment horizontal="left" vertical="center" wrapText="1"/>
    </xf>
    <xf numFmtId="0" fontId="6" fillId="5" borderId="41" xfId="0" applyFont="1" applyFill="1" applyBorder="1" applyAlignment="1" applyProtection="1">
      <alignment horizontal="left" vertical="center" wrapText="1"/>
    </xf>
    <xf numFmtId="0" fontId="6" fillId="5" borderId="54" xfId="0" applyFont="1" applyFill="1" applyBorder="1" applyAlignment="1" applyProtection="1">
      <alignment horizontal="left" vertical="center" wrapText="1"/>
    </xf>
    <xf numFmtId="0" fontId="11" fillId="5" borderId="42" xfId="0" applyFont="1" applyFill="1" applyBorder="1" applyAlignment="1" applyProtection="1">
      <alignment horizontal="left" vertical="center" wrapText="1"/>
    </xf>
    <xf numFmtId="0" fontId="12" fillId="0" borderId="3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1" fillId="2" borderId="47"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6" fillId="5" borderId="40" xfId="0" applyFont="1" applyFill="1" applyBorder="1" applyAlignment="1" applyProtection="1">
      <alignment horizontal="center" vertical="center" wrapText="1"/>
    </xf>
    <xf numFmtId="0" fontId="6" fillId="5" borderId="54" xfId="0" applyFont="1" applyFill="1" applyBorder="1" applyAlignment="1" applyProtection="1">
      <alignment horizontal="center" vertical="center" wrapText="1"/>
    </xf>
    <xf numFmtId="0" fontId="7" fillId="2" borderId="6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70"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left"/>
    </xf>
    <xf numFmtId="0" fontId="8" fillId="2" borderId="34" xfId="0" applyFont="1" applyFill="1" applyBorder="1" applyAlignment="1" applyProtection="1">
      <alignment horizontal="left"/>
    </xf>
    <xf numFmtId="0" fontId="8" fillId="2" borderId="43" xfId="0" applyFont="1" applyFill="1" applyBorder="1" applyAlignment="1" applyProtection="1">
      <alignment horizontal="left"/>
    </xf>
    <xf numFmtId="0" fontId="7" fillId="9" borderId="12" xfId="0" applyFont="1" applyFill="1" applyBorder="1" applyAlignment="1" applyProtection="1">
      <alignment horizontal="center"/>
      <protection locked="0"/>
    </xf>
    <xf numFmtId="0" fontId="4" fillId="2" borderId="0" xfId="0" applyFont="1" applyFill="1" applyAlignment="1" applyProtection="1">
      <alignment horizontal="left"/>
    </xf>
    <xf numFmtId="0" fontId="5" fillId="2" borderId="0" xfId="0" applyFont="1" applyFill="1" applyAlignment="1" applyProtection="1">
      <alignment horizontal="left" vertical="top"/>
    </xf>
    <xf numFmtId="0" fontId="5" fillId="2" borderId="10" xfId="0" applyFont="1" applyFill="1" applyBorder="1" applyAlignment="1" applyProtection="1">
      <alignment horizontal="left" vertical="top"/>
    </xf>
    <xf numFmtId="0" fontId="2" fillId="3" borderId="12" xfId="0" applyFont="1" applyFill="1" applyBorder="1" applyAlignment="1" applyProtection="1">
      <alignment horizontal="center"/>
    </xf>
    <xf numFmtId="0" fontId="7" fillId="3" borderId="12" xfId="0" applyFont="1" applyFill="1" applyBorder="1" applyAlignment="1" applyProtection="1">
      <alignment horizontal="center"/>
    </xf>
    <xf numFmtId="0" fontId="7" fillId="3" borderId="56" xfId="0" applyFont="1" applyFill="1" applyBorder="1" applyAlignment="1" applyProtection="1">
      <alignment horizontal="center"/>
    </xf>
  </cellXfs>
  <cellStyles count="1">
    <cellStyle name="Standard" xfId="0" builtinId="0"/>
  </cellStyles>
  <dxfs count="10">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13</xdr:col>
      <xdr:colOff>473710</xdr:colOff>
      <xdr:row>47</xdr:row>
      <xdr:rowOff>266700</xdr:rowOff>
    </xdr:to>
    <xdr:pic>
      <xdr:nvPicPr>
        <xdr:cNvPr id="2" name="Grafik 1">
          <a:extLst>
            <a:ext uri="{FF2B5EF4-FFF2-40B4-BE49-F238E27FC236}">
              <a16:creationId xmlns:a16="http://schemas.microsoft.com/office/drawing/2014/main" id="{83FA71EE-BC8F-43DE-99B1-7DEBA8B1A730}"/>
            </a:ext>
          </a:extLst>
        </xdr:cNvPr>
        <xdr:cNvPicPr/>
      </xdr:nvPicPr>
      <xdr:blipFill>
        <a:blip xmlns:r="http://schemas.openxmlformats.org/officeDocument/2006/relationships" r:embed="rId1"/>
        <a:stretch>
          <a:fillRect/>
        </a:stretch>
      </xdr:blipFill>
      <xdr:spPr>
        <a:xfrm>
          <a:off x="0" y="16383000"/>
          <a:ext cx="13677900" cy="800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rn\KErn-Wissenstransfer\2_GV\KSV\03_Gemeinsame%20Projekte\Coaching%20KSV\Speiseplan-Workshop\&#220;berarbeitung%20Speiseplan-Check%202018\180406_Speiseplan-Check_MV_Lo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KErn\KErn-Wissenstransfer\2_GV\KSV\03_Gemeinsame%20Projekte\Coaching%20KSV\Speiseplan-Workshop\&#220;berarbeitung%20Speiseplan-Check%202018\alte%20Versionen\180406_Speiseplan-Check_MV_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3"/>
  <sheetViews>
    <sheetView tabSelected="1" zoomScale="50" zoomScaleNormal="50" zoomScalePageLayoutView="40" workbookViewId="0">
      <pane xSplit="1" ySplit="9" topLeftCell="B10" activePane="bottomRight" state="frozen"/>
      <selection pane="topRight" activeCell="B1" sqref="B1"/>
      <selection pane="bottomLeft" activeCell="A10" sqref="A10"/>
      <selection pane="bottomRight" activeCell="B4" sqref="B4:E4"/>
    </sheetView>
  </sheetViews>
  <sheetFormatPr baseColWidth="10" defaultColWidth="11.44140625" defaultRowHeight="28.8" x14ac:dyDescent="0.55000000000000004"/>
  <cols>
    <col min="1" max="1" width="38.44140625" style="108" bestFit="1" customWidth="1"/>
    <col min="2" max="2" width="62" style="108" bestFit="1" customWidth="1"/>
    <col min="3" max="5" width="7.88671875" style="108" customWidth="1"/>
    <col min="6" max="6" width="10.109375" style="108" customWidth="1"/>
    <col min="7" max="9" width="7.88671875" style="108" customWidth="1"/>
    <col min="10" max="10" width="10.109375" style="108" customWidth="1"/>
    <col min="11" max="13" width="7.88671875" style="108" customWidth="1"/>
    <col min="14" max="14" width="10.109375" style="108" customWidth="1"/>
    <col min="15" max="17" width="7.88671875" style="108" customWidth="1"/>
    <col min="18" max="18" width="10.109375" style="108" customWidth="1"/>
    <col min="19" max="21" width="7.88671875" style="108" customWidth="1"/>
    <col min="22" max="22" width="10.109375" style="108" customWidth="1"/>
    <col min="23" max="25" width="7.88671875" style="108" customWidth="1"/>
    <col min="26" max="26" width="10.109375" style="108" customWidth="1"/>
    <col min="27" max="29" width="7.88671875" style="108" customWidth="1"/>
    <col min="30" max="30" width="10.109375" style="108" customWidth="1"/>
    <col min="31" max="31" width="15.44140625" style="108" customWidth="1"/>
    <col min="32" max="32" width="21.109375" style="108" customWidth="1"/>
    <col min="33" max="33" width="25.44140625" style="108" customWidth="1"/>
    <col min="34" max="34" width="21.88671875" style="108" customWidth="1"/>
    <col min="35" max="16384" width="11.44140625" style="108"/>
  </cols>
  <sheetData>
    <row r="1" spans="1:34" s="109" customFormat="1" ht="36.6" x14ac:dyDescent="0.7">
      <c r="A1" s="139" t="s">
        <v>87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row>
    <row r="2" spans="1:34" s="109" customFormat="1" ht="36.6" x14ac:dyDescent="0.7">
      <c r="A2" s="140" t="s">
        <v>66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29.25" customHeight="1" thickBot="1" x14ac:dyDescent="0.6">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1:34" ht="34.5" customHeight="1" thickBot="1" x14ac:dyDescent="0.6">
      <c r="A4" s="85" t="s">
        <v>21</v>
      </c>
      <c r="B4" s="138"/>
      <c r="C4" s="138"/>
      <c r="D4" s="138"/>
      <c r="E4" s="138"/>
      <c r="F4" s="142" t="s">
        <v>22</v>
      </c>
      <c r="G4" s="142"/>
      <c r="H4" s="142"/>
      <c r="I4" s="142"/>
      <c r="J4" s="142"/>
      <c r="K4" s="142"/>
      <c r="L4" s="142"/>
      <c r="M4" s="142"/>
      <c r="N4" s="138"/>
      <c r="O4" s="138"/>
      <c r="P4" s="138"/>
      <c r="Q4" s="138"/>
      <c r="R4" s="138"/>
      <c r="S4" s="138"/>
      <c r="T4" s="86" t="s">
        <v>23</v>
      </c>
      <c r="U4" s="138"/>
      <c r="V4" s="138"/>
      <c r="W4" s="138"/>
      <c r="X4" s="138"/>
      <c r="Y4" s="138"/>
      <c r="Z4" s="138"/>
      <c r="AA4" s="138"/>
      <c r="AB4" s="143"/>
      <c r="AC4" s="143"/>
      <c r="AD4" s="143"/>
      <c r="AE4" s="143"/>
      <c r="AF4" s="143"/>
      <c r="AG4" s="143"/>
      <c r="AH4" s="144"/>
    </row>
    <row r="5" spans="1:34" x14ac:dyDescent="0.55000000000000004">
      <c r="A5" s="135" t="s">
        <v>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row>
    <row r="6" spans="1:34" x14ac:dyDescent="0.55000000000000004">
      <c r="A6" s="105"/>
      <c r="B6" s="43"/>
      <c r="C6" s="114" t="s">
        <v>20</v>
      </c>
      <c r="D6" s="114"/>
      <c r="E6" s="114"/>
      <c r="F6" s="114"/>
      <c r="G6" s="115"/>
      <c r="H6" s="115"/>
      <c r="I6" s="115"/>
      <c r="J6" s="115"/>
      <c r="K6" s="115"/>
      <c r="L6" s="115"/>
      <c r="M6" s="115"/>
      <c r="N6" s="115"/>
      <c r="O6" s="115"/>
      <c r="P6" s="115"/>
      <c r="Q6" s="115"/>
      <c r="R6" s="115"/>
      <c r="S6" s="115"/>
      <c r="T6" s="115"/>
      <c r="U6" s="115"/>
      <c r="V6" s="115"/>
      <c r="W6" s="115"/>
      <c r="X6" s="115"/>
      <c r="Y6" s="115"/>
      <c r="Z6" s="115"/>
      <c r="AA6" s="115"/>
      <c r="AB6" s="115"/>
      <c r="AC6" s="115"/>
      <c r="AD6" s="115"/>
      <c r="AE6" s="43"/>
      <c r="AF6" s="43"/>
      <c r="AG6" s="43"/>
      <c r="AH6" s="106"/>
    </row>
    <row r="7" spans="1:34" s="110" customFormat="1" ht="54" customHeight="1" x14ac:dyDescent="0.55000000000000004">
      <c r="A7" s="70" t="s">
        <v>1</v>
      </c>
      <c r="B7" s="44"/>
      <c r="C7" s="116" t="s">
        <v>12</v>
      </c>
      <c r="D7" s="117"/>
      <c r="E7" s="117"/>
      <c r="F7" s="118"/>
      <c r="G7" s="116" t="s">
        <v>13</v>
      </c>
      <c r="H7" s="117"/>
      <c r="I7" s="117"/>
      <c r="J7" s="118"/>
      <c r="K7" s="116" t="s">
        <v>14</v>
      </c>
      <c r="L7" s="117"/>
      <c r="M7" s="117"/>
      <c r="N7" s="118"/>
      <c r="O7" s="116" t="s">
        <v>15</v>
      </c>
      <c r="P7" s="117"/>
      <c r="Q7" s="117"/>
      <c r="R7" s="118"/>
      <c r="S7" s="116" t="s">
        <v>16</v>
      </c>
      <c r="T7" s="117"/>
      <c r="U7" s="117"/>
      <c r="V7" s="118"/>
      <c r="W7" s="116" t="s">
        <v>18</v>
      </c>
      <c r="X7" s="117"/>
      <c r="Y7" s="117"/>
      <c r="Z7" s="118"/>
      <c r="AA7" s="116" t="s">
        <v>17</v>
      </c>
      <c r="AB7" s="117"/>
      <c r="AC7" s="117"/>
      <c r="AD7" s="118"/>
      <c r="AE7" s="45" t="s">
        <v>29</v>
      </c>
      <c r="AF7" s="46" t="s">
        <v>28</v>
      </c>
      <c r="AG7" s="46" t="s">
        <v>24</v>
      </c>
      <c r="AH7" s="9" t="s">
        <v>41</v>
      </c>
    </row>
    <row r="8" spans="1:34" s="111" customFormat="1" ht="211.2" customHeight="1" thickBot="1" x14ac:dyDescent="0.35">
      <c r="A8" s="69" t="s">
        <v>19</v>
      </c>
      <c r="B8" s="10"/>
      <c r="C8" s="47" t="s">
        <v>37</v>
      </c>
      <c r="D8" s="48" t="s">
        <v>38</v>
      </c>
      <c r="E8" s="48" t="s">
        <v>39</v>
      </c>
      <c r="F8" s="49" t="s">
        <v>40</v>
      </c>
      <c r="G8" s="47" t="s">
        <v>37</v>
      </c>
      <c r="H8" s="48" t="s">
        <v>38</v>
      </c>
      <c r="I8" s="48" t="s">
        <v>39</v>
      </c>
      <c r="J8" s="49" t="s">
        <v>40</v>
      </c>
      <c r="K8" s="47" t="s">
        <v>37</v>
      </c>
      <c r="L8" s="48" t="s">
        <v>38</v>
      </c>
      <c r="M8" s="48" t="s">
        <v>39</v>
      </c>
      <c r="N8" s="49" t="s">
        <v>40</v>
      </c>
      <c r="O8" s="47" t="s">
        <v>37</v>
      </c>
      <c r="P8" s="48" t="s">
        <v>38</v>
      </c>
      <c r="Q8" s="48" t="s">
        <v>39</v>
      </c>
      <c r="R8" s="49" t="s">
        <v>40</v>
      </c>
      <c r="S8" s="47" t="s">
        <v>37</v>
      </c>
      <c r="T8" s="48" t="s">
        <v>38</v>
      </c>
      <c r="U8" s="48" t="s">
        <v>39</v>
      </c>
      <c r="V8" s="49" t="s">
        <v>40</v>
      </c>
      <c r="W8" s="47" t="s">
        <v>37</v>
      </c>
      <c r="X8" s="48" t="s">
        <v>38</v>
      </c>
      <c r="Y8" s="48" t="s">
        <v>39</v>
      </c>
      <c r="Z8" s="49" t="s">
        <v>40</v>
      </c>
      <c r="AA8" s="47" t="s">
        <v>37</v>
      </c>
      <c r="AB8" s="48" t="s">
        <v>38</v>
      </c>
      <c r="AC8" s="48" t="s">
        <v>39</v>
      </c>
      <c r="AD8" s="49" t="s">
        <v>40</v>
      </c>
      <c r="AE8" s="11"/>
      <c r="AF8" s="11"/>
      <c r="AG8" s="88" t="str">
        <f>IF(COUNTIF(AH10:AH23, "erfüllt")&gt;=9,"Sie haben mindestens 65% der Kriterien erfüllt.",IF(COUNTIF(AH10:AH23, "erfüllt")&lt;=7,"Es müssen noch mindestens " &amp; 9-COUNTIF(AH10:AH23, "erfüllt") &amp; " Kriterien erfüllt werden, um einen Erfüllungsrad von 65 % zu erreichen.",IF(COUNTIF(AH10:AH23,"erfüllt")=8,"Es muss noch mindestens " &amp; 9-COUNTIF(AH10:AH23, "erfüllt") &amp; " Kriterium erfüllt werden, um einen Erfüllungsgrad von 65 % zu erreichen.")))</f>
        <v>Es müssen noch mindestens 6 Kriterien erfüllt werden, um einen Erfüllungsrad von 65 % zu erreichen.</v>
      </c>
      <c r="AH8" s="90" t="str">
        <f>COUNTIF(AH10:AH23, "erfüllt")&amp;" von 13 Kriterien erfüllt (entspricht " &amp; ROUND((COUNTIF(AH10:AH23, "erfüllt")/13)*100, 1) &amp; "%)"</f>
        <v>3 von 13 Kriterien erfüllt (entspricht 23,1%)</v>
      </c>
    </row>
    <row r="9" spans="1:34" s="112" customFormat="1" ht="34.5" customHeight="1" thickTop="1" thickBot="1" x14ac:dyDescent="0.6">
      <c r="A9" s="123" t="s">
        <v>6</v>
      </c>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30"/>
      <c r="AF9" s="130"/>
      <c r="AG9" s="130"/>
      <c r="AH9" s="131"/>
    </row>
    <row r="10" spans="1:34" ht="63" thickTop="1" x14ac:dyDescent="0.55000000000000004">
      <c r="A10" s="126" t="s">
        <v>2</v>
      </c>
      <c r="B10" s="72" t="s">
        <v>2</v>
      </c>
      <c r="C10" s="59"/>
      <c r="D10" s="60"/>
      <c r="E10" s="60"/>
      <c r="F10" s="61"/>
      <c r="G10" s="59"/>
      <c r="H10" s="60"/>
      <c r="I10" s="60"/>
      <c r="J10" s="61"/>
      <c r="K10" s="59"/>
      <c r="L10" s="60"/>
      <c r="M10" s="60"/>
      <c r="N10" s="61"/>
      <c r="O10" s="59"/>
      <c r="P10" s="60"/>
      <c r="Q10" s="60"/>
      <c r="R10" s="61"/>
      <c r="S10" s="59"/>
      <c r="T10" s="60"/>
      <c r="U10" s="60"/>
      <c r="V10" s="61"/>
      <c r="W10" s="59"/>
      <c r="X10" s="60"/>
      <c r="Y10" s="60"/>
      <c r="Z10" s="61"/>
      <c r="AA10" s="59"/>
      <c r="AB10" s="60"/>
      <c r="AC10" s="60"/>
      <c r="AD10" s="61"/>
      <c r="AE10" s="65">
        <f t="shared" ref="AE10:AE20" si="0">SUM(C10:AD10)</f>
        <v>0</v>
      </c>
      <c r="AF10" s="12" t="s">
        <v>42</v>
      </c>
      <c r="AG10" s="66">
        <f>IF(AE10&gt;21,"0",21-AE10)</f>
        <v>21</v>
      </c>
      <c r="AH10" s="13" t="str">
        <f>IF(AE10&lt;21,"nicht erfüllt","erfüllt")</f>
        <v>nicht erfüllt</v>
      </c>
    </row>
    <row r="11" spans="1:34" ht="60" customHeight="1" x14ac:dyDescent="0.55000000000000004">
      <c r="A11" s="127"/>
      <c r="B11" s="73" t="s">
        <v>35</v>
      </c>
      <c r="C11" s="14"/>
      <c r="D11" s="15"/>
      <c r="E11" s="15"/>
      <c r="F11" s="16"/>
      <c r="G11" s="14"/>
      <c r="H11" s="15"/>
      <c r="I11" s="15"/>
      <c r="J11" s="16"/>
      <c r="K11" s="14"/>
      <c r="L11" s="15"/>
      <c r="M11" s="15"/>
      <c r="N11" s="16"/>
      <c r="O11" s="14"/>
      <c r="P11" s="15"/>
      <c r="Q11" s="15"/>
      <c r="R11" s="16"/>
      <c r="S11" s="14"/>
      <c r="T11" s="15"/>
      <c r="U11" s="15"/>
      <c r="V11" s="16"/>
      <c r="W11" s="14"/>
      <c r="X11" s="15"/>
      <c r="Y11" s="15"/>
      <c r="Z11" s="16"/>
      <c r="AA11" s="14"/>
      <c r="AB11" s="15"/>
      <c r="AC11" s="15"/>
      <c r="AD11" s="16"/>
      <c r="AE11" s="17">
        <f t="shared" si="0"/>
        <v>0</v>
      </c>
      <c r="AF11" s="18" t="s">
        <v>31</v>
      </c>
      <c r="AG11" s="8">
        <f>IF(AE11&gt;14,"0",14-AE11)</f>
        <v>14</v>
      </c>
      <c r="AH11" s="19" t="str">
        <f>IF(AE11&lt;14,"nicht erfüllt","erfüllt")</f>
        <v>nicht erfüllt</v>
      </c>
    </row>
    <row r="12" spans="1:34" ht="60" customHeight="1" thickBot="1" x14ac:dyDescent="0.6">
      <c r="A12" s="128"/>
      <c r="B12" s="74" t="s">
        <v>36</v>
      </c>
      <c r="C12" s="20"/>
      <c r="D12" s="21"/>
      <c r="E12" s="21"/>
      <c r="F12" s="22"/>
      <c r="G12" s="20"/>
      <c r="H12" s="21"/>
      <c r="I12" s="21"/>
      <c r="J12" s="22"/>
      <c r="K12" s="20"/>
      <c r="L12" s="21"/>
      <c r="M12" s="21"/>
      <c r="N12" s="22"/>
      <c r="O12" s="20"/>
      <c r="P12" s="21"/>
      <c r="Q12" s="21"/>
      <c r="R12" s="22"/>
      <c r="S12" s="20"/>
      <c r="T12" s="21"/>
      <c r="U12" s="21"/>
      <c r="V12" s="22"/>
      <c r="W12" s="20"/>
      <c r="X12" s="21"/>
      <c r="Y12" s="21"/>
      <c r="Z12" s="22"/>
      <c r="AA12" s="20"/>
      <c r="AB12" s="21"/>
      <c r="AC12" s="21"/>
      <c r="AD12" s="22"/>
      <c r="AE12" s="23">
        <f t="shared" si="0"/>
        <v>0</v>
      </c>
      <c r="AF12" s="24" t="s">
        <v>32</v>
      </c>
      <c r="AG12" s="25" t="str">
        <f>IF(AE12&lt;2,"0",2-AE12)</f>
        <v>0</v>
      </c>
      <c r="AH12" s="26" t="str">
        <f>IF(AE12&gt;2,"nicht erfüllt","erfüllt")</f>
        <v>erfüllt</v>
      </c>
    </row>
    <row r="13" spans="1:34" ht="60" customHeight="1" x14ac:dyDescent="0.55000000000000004">
      <c r="A13" s="129" t="s">
        <v>7</v>
      </c>
      <c r="B13" s="75" t="s">
        <v>7</v>
      </c>
      <c r="C13" s="27"/>
      <c r="D13" s="28"/>
      <c r="E13" s="28"/>
      <c r="F13" s="29"/>
      <c r="G13" s="27"/>
      <c r="H13" s="28"/>
      <c r="I13" s="28"/>
      <c r="J13" s="29"/>
      <c r="K13" s="27"/>
      <c r="L13" s="28"/>
      <c r="M13" s="28"/>
      <c r="N13" s="29"/>
      <c r="O13" s="27"/>
      <c r="P13" s="28"/>
      <c r="Q13" s="28"/>
      <c r="R13" s="29"/>
      <c r="S13" s="27"/>
      <c r="T13" s="28"/>
      <c r="U13" s="28"/>
      <c r="V13" s="29"/>
      <c r="W13" s="27"/>
      <c r="X13" s="28"/>
      <c r="Y13" s="28"/>
      <c r="Z13" s="29"/>
      <c r="AA13" s="27"/>
      <c r="AB13" s="28"/>
      <c r="AC13" s="28"/>
      <c r="AD13" s="29"/>
      <c r="AE13" s="30">
        <f t="shared" si="0"/>
        <v>0</v>
      </c>
      <c r="AF13" s="31" t="s">
        <v>30</v>
      </c>
      <c r="AG13" s="32">
        <f>IF(AE13&gt;21,"0",21-AE13)</f>
        <v>21</v>
      </c>
      <c r="AH13" s="33" t="str">
        <f>IF(AE13&lt;21,"nicht erfüllt","erfüllt")</f>
        <v>nicht erfüllt</v>
      </c>
    </row>
    <row r="14" spans="1:34" ht="60" customHeight="1" x14ac:dyDescent="0.55000000000000004">
      <c r="A14" s="127"/>
      <c r="B14" s="73" t="s">
        <v>43</v>
      </c>
      <c r="C14" s="14"/>
      <c r="D14" s="15"/>
      <c r="E14" s="15"/>
      <c r="F14" s="16"/>
      <c r="G14" s="14"/>
      <c r="H14" s="15"/>
      <c r="I14" s="15"/>
      <c r="J14" s="16"/>
      <c r="K14" s="14"/>
      <c r="L14" s="15"/>
      <c r="M14" s="15"/>
      <c r="N14" s="16"/>
      <c r="O14" s="14"/>
      <c r="P14" s="15"/>
      <c r="Q14" s="15"/>
      <c r="R14" s="16"/>
      <c r="S14" s="14"/>
      <c r="T14" s="15"/>
      <c r="U14" s="15"/>
      <c r="V14" s="16"/>
      <c r="W14" s="14"/>
      <c r="X14" s="15"/>
      <c r="Y14" s="15"/>
      <c r="Z14" s="16"/>
      <c r="AA14" s="14"/>
      <c r="AB14" s="15"/>
      <c r="AC14" s="15"/>
      <c r="AD14" s="16"/>
      <c r="AE14" s="17">
        <f t="shared" ref="AE14" si="1">SUM(C14:AD14)</f>
        <v>0</v>
      </c>
      <c r="AF14" s="18" t="s">
        <v>33</v>
      </c>
      <c r="AG14" s="8">
        <f>IF(AE14&gt;7,"0",7-AE14)</f>
        <v>7</v>
      </c>
      <c r="AH14" s="19" t="str">
        <f>IF(AE14&lt;7,"nicht erfüllt","erfüllt")</f>
        <v>nicht erfüllt</v>
      </c>
    </row>
    <row r="15" spans="1:34" ht="60" customHeight="1" thickBot="1" x14ac:dyDescent="0.6">
      <c r="A15" s="127"/>
      <c r="B15" s="73" t="s">
        <v>44</v>
      </c>
      <c r="C15" s="14"/>
      <c r="D15" s="15"/>
      <c r="E15" s="15"/>
      <c r="F15" s="16"/>
      <c r="G15" s="14"/>
      <c r="H15" s="15"/>
      <c r="I15" s="15"/>
      <c r="J15" s="16"/>
      <c r="K15" s="14"/>
      <c r="L15" s="15"/>
      <c r="M15" s="15"/>
      <c r="N15" s="16"/>
      <c r="O15" s="14"/>
      <c r="P15" s="15"/>
      <c r="Q15" s="15"/>
      <c r="R15" s="16"/>
      <c r="S15" s="14"/>
      <c r="T15" s="15"/>
      <c r="U15" s="15"/>
      <c r="V15" s="16"/>
      <c r="W15" s="14"/>
      <c r="X15" s="15"/>
      <c r="Y15" s="15"/>
      <c r="Z15" s="16"/>
      <c r="AA15" s="14"/>
      <c r="AB15" s="15"/>
      <c r="AC15" s="15"/>
      <c r="AD15" s="16"/>
      <c r="AE15" s="17">
        <f t="shared" si="0"/>
        <v>0</v>
      </c>
      <c r="AF15" s="18" t="s">
        <v>34</v>
      </c>
      <c r="AG15" s="8">
        <f>IF(AE15&gt;2,"0",2-AE15)</f>
        <v>2</v>
      </c>
      <c r="AH15" s="19" t="str">
        <f>IF(AE15&lt;2,"nicht erfüllt","erfüllt")</f>
        <v>nicht erfüllt</v>
      </c>
    </row>
    <row r="16" spans="1:34" ht="60" customHeight="1" x14ac:dyDescent="0.55000000000000004">
      <c r="A16" s="129" t="s">
        <v>3</v>
      </c>
      <c r="B16" s="75" t="s">
        <v>3</v>
      </c>
      <c r="C16" s="27"/>
      <c r="D16" s="28"/>
      <c r="E16" s="28"/>
      <c r="F16" s="29"/>
      <c r="G16" s="27"/>
      <c r="H16" s="28"/>
      <c r="I16" s="28"/>
      <c r="J16" s="29"/>
      <c r="K16" s="27"/>
      <c r="L16" s="28"/>
      <c r="M16" s="28"/>
      <c r="N16" s="29"/>
      <c r="O16" s="27"/>
      <c r="P16" s="28"/>
      <c r="Q16" s="28"/>
      <c r="R16" s="29"/>
      <c r="S16" s="27"/>
      <c r="T16" s="28"/>
      <c r="U16" s="28"/>
      <c r="V16" s="29"/>
      <c r="W16" s="27"/>
      <c r="X16" s="28"/>
      <c r="Y16" s="28"/>
      <c r="Z16" s="29"/>
      <c r="AA16" s="27"/>
      <c r="AB16" s="28"/>
      <c r="AC16" s="28"/>
      <c r="AD16" s="29"/>
      <c r="AE16" s="30">
        <f t="shared" si="0"/>
        <v>0</v>
      </c>
      <c r="AF16" s="31" t="s">
        <v>45</v>
      </c>
      <c r="AG16" s="32">
        <f>IF(AE16&gt;14,"0",14-AE16)</f>
        <v>14</v>
      </c>
      <c r="AH16" s="33" t="str">
        <f>IF(AE16&lt;14,"nicht erfüllt","erfüllt")</f>
        <v>nicht erfüllt</v>
      </c>
    </row>
    <row r="17" spans="1:34" ht="57.6" x14ac:dyDescent="0.55000000000000004">
      <c r="A17" s="127"/>
      <c r="B17" s="76" t="s">
        <v>46</v>
      </c>
      <c r="C17" s="53"/>
      <c r="D17" s="54"/>
      <c r="E17" s="54"/>
      <c r="F17" s="55"/>
      <c r="G17" s="53"/>
      <c r="H17" s="54"/>
      <c r="I17" s="54"/>
      <c r="J17" s="55"/>
      <c r="K17" s="53"/>
      <c r="L17" s="54"/>
      <c r="M17" s="54"/>
      <c r="N17" s="55"/>
      <c r="O17" s="53"/>
      <c r="P17" s="54"/>
      <c r="Q17" s="54"/>
      <c r="R17" s="55"/>
      <c r="S17" s="53"/>
      <c r="T17" s="54"/>
      <c r="U17" s="54"/>
      <c r="V17" s="55"/>
      <c r="W17" s="53"/>
      <c r="X17" s="54"/>
      <c r="Y17" s="54"/>
      <c r="Z17" s="55"/>
      <c r="AA17" s="53"/>
      <c r="AB17" s="54"/>
      <c r="AC17" s="54"/>
      <c r="AD17" s="55"/>
      <c r="AE17" s="56">
        <f t="shared" ref="AE17" si="2">SUM(C17:AD17)</f>
        <v>0</v>
      </c>
      <c r="AF17" s="57" t="s">
        <v>33</v>
      </c>
      <c r="AG17" s="46">
        <f>IF(AE17&gt;7,"0",7-AE17)</f>
        <v>7</v>
      </c>
      <c r="AH17" s="58" t="str">
        <f>IF(AE17&lt;7,"nicht erfüllt","erfüllt")</f>
        <v>nicht erfüllt</v>
      </c>
    </row>
    <row r="18" spans="1:34" ht="59.25" customHeight="1" thickBot="1" x14ac:dyDescent="0.6">
      <c r="A18" s="128"/>
      <c r="B18" s="77" t="s">
        <v>47</v>
      </c>
      <c r="C18" s="36"/>
      <c r="D18" s="37"/>
      <c r="E18" s="37"/>
      <c r="F18" s="38"/>
      <c r="G18" s="36"/>
      <c r="H18" s="37"/>
      <c r="I18" s="37"/>
      <c r="J18" s="38"/>
      <c r="K18" s="36"/>
      <c r="L18" s="37"/>
      <c r="M18" s="37"/>
      <c r="N18" s="38"/>
      <c r="O18" s="36"/>
      <c r="P18" s="37"/>
      <c r="Q18" s="37"/>
      <c r="R18" s="38"/>
      <c r="S18" s="36"/>
      <c r="T18" s="37"/>
      <c r="U18" s="37"/>
      <c r="V18" s="38"/>
      <c r="W18" s="36"/>
      <c r="X18" s="37"/>
      <c r="Y18" s="37"/>
      <c r="Z18" s="38"/>
      <c r="AA18" s="36"/>
      <c r="AB18" s="37"/>
      <c r="AC18" s="37"/>
      <c r="AD18" s="38"/>
      <c r="AE18" s="39">
        <f t="shared" si="0"/>
        <v>0</v>
      </c>
      <c r="AF18" s="52" t="s">
        <v>99</v>
      </c>
      <c r="AG18" s="40">
        <f>IF(AE18&gt;3,"0",3-AE18)</f>
        <v>3</v>
      </c>
      <c r="AH18" s="41" t="str">
        <f>IF(AE18&lt;3,"nicht erfüllt","erfüllt")</f>
        <v>nicht erfüllt</v>
      </c>
    </row>
    <row r="19" spans="1:34" ht="60" customHeight="1" thickBot="1" x14ac:dyDescent="0.6">
      <c r="A19" s="71" t="s">
        <v>4</v>
      </c>
      <c r="B19" s="78" t="s">
        <v>4</v>
      </c>
      <c r="C19" s="62"/>
      <c r="D19" s="63"/>
      <c r="E19" s="63"/>
      <c r="F19" s="64"/>
      <c r="G19" s="62"/>
      <c r="H19" s="63"/>
      <c r="I19" s="63"/>
      <c r="J19" s="64"/>
      <c r="K19" s="62"/>
      <c r="L19" s="63"/>
      <c r="M19" s="63"/>
      <c r="N19" s="64"/>
      <c r="O19" s="62"/>
      <c r="P19" s="63"/>
      <c r="Q19" s="63"/>
      <c r="R19" s="64"/>
      <c r="S19" s="62"/>
      <c r="T19" s="63"/>
      <c r="U19" s="63"/>
      <c r="V19" s="64"/>
      <c r="W19" s="62"/>
      <c r="X19" s="63"/>
      <c r="Y19" s="63"/>
      <c r="Z19" s="64"/>
      <c r="AA19" s="62"/>
      <c r="AB19" s="63"/>
      <c r="AC19" s="63"/>
      <c r="AD19" s="64"/>
      <c r="AE19" s="67">
        <f t="shared" si="0"/>
        <v>0</v>
      </c>
      <c r="AF19" s="34" t="s">
        <v>31</v>
      </c>
      <c r="AG19" s="68">
        <f>IF(AE19&gt;14,"0",14-AE19)</f>
        <v>14</v>
      </c>
      <c r="AH19" s="35" t="str">
        <f>IF(AE19&lt;14,"nicht erfüllt","erfüllt")</f>
        <v>nicht erfüllt</v>
      </c>
    </row>
    <row r="20" spans="1:34" ht="60" customHeight="1" thickBot="1" x14ac:dyDescent="0.6">
      <c r="A20" s="113" t="s">
        <v>102</v>
      </c>
      <c r="B20" s="96" t="s">
        <v>103</v>
      </c>
      <c r="C20" s="132"/>
      <c r="D20" s="133"/>
      <c r="E20" s="133"/>
      <c r="F20" s="134"/>
      <c r="G20" s="132"/>
      <c r="H20" s="133"/>
      <c r="I20" s="133"/>
      <c r="J20" s="134"/>
      <c r="K20" s="132"/>
      <c r="L20" s="133"/>
      <c r="M20" s="133"/>
      <c r="N20" s="134"/>
      <c r="O20" s="132"/>
      <c r="P20" s="133"/>
      <c r="Q20" s="133"/>
      <c r="R20" s="134"/>
      <c r="S20" s="132"/>
      <c r="T20" s="133"/>
      <c r="U20" s="133"/>
      <c r="V20" s="134"/>
      <c r="W20" s="132"/>
      <c r="X20" s="133"/>
      <c r="Y20" s="133"/>
      <c r="Z20" s="134"/>
      <c r="AA20" s="132"/>
      <c r="AB20" s="133"/>
      <c r="AC20" s="133"/>
      <c r="AD20" s="133"/>
      <c r="AE20" s="97">
        <f t="shared" si="0"/>
        <v>0</v>
      </c>
      <c r="AF20" s="98" t="s">
        <v>104</v>
      </c>
      <c r="AG20" s="99">
        <f>IF(AE20&gt;7,"0",7-AE20)</f>
        <v>7</v>
      </c>
      <c r="AH20" s="35" t="str">
        <f>IF(AE20&lt;7,"nicht erfüllt","erfüllt")</f>
        <v>nicht erfüllt</v>
      </c>
    </row>
    <row r="21" spans="1:34" s="112" customFormat="1" ht="34.5" customHeight="1" thickBot="1" x14ac:dyDescent="0.6">
      <c r="A21" s="119" t="s">
        <v>11</v>
      </c>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0"/>
      <c r="AF21" s="120"/>
      <c r="AG21" s="120"/>
      <c r="AH21" s="122"/>
    </row>
    <row r="22" spans="1:34" ht="58.8" thickTop="1" thickBot="1" x14ac:dyDescent="0.6">
      <c r="A22" s="79" t="s">
        <v>65</v>
      </c>
      <c r="B22" s="80" t="s">
        <v>5</v>
      </c>
      <c r="C22" s="36"/>
      <c r="D22" s="37"/>
      <c r="E22" s="37"/>
      <c r="F22" s="38"/>
      <c r="G22" s="36"/>
      <c r="H22" s="37"/>
      <c r="I22" s="37"/>
      <c r="J22" s="38"/>
      <c r="K22" s="36"/>
      <c r="L22" s="37"/>
      <c r="M22" s="37"/>
      <c r="N22" s="38"/>
      <c r="O22" s="36"/>
      <c r="P22" s="37"/>
      <c r="Q22" s="37"/>
      <c r="R22" s="38"/>
      <c r="S22" s="36"/>
      <c r="T22" s="37"/>
      <c r="U22" s="37"/>
      <c r="V22" s="38"/>
      <c r="W22" s="36"/>
      <c r="X22" s="37"/>
      <c r="Y22" s="37"/>
      <c r="Z22" s="38"/>
      <c r="AA22" s="36"/>
      <c r="AB22" s="37"/>
      <c r="AC22" s="37"/>
      <c r="AD22" s="38"/>
      <c r="AE22" s="39">
        <f>SUM(C22:AD22)</f>
        <v>0</v>
      </c>
      <c r="AF22" s="34" t="s">
        <v>32</v>
      </c>
      <c r="AG22" s="40" t="str">
        <f>IF(AE22&lt;2,"0",2-AE22)</f>
        <v>0</v>
      </c>
      <c r="AH22" s="41" t="str">
        <f>IF(AE22&lt;3,"erfüllt","nicht erfüllt")</f>
        <v>erfüllt</v>
      </c>
    </row>
    <row r="23" spans="1:34" ht="58.2" thickBot="1" x14ac:dyDescent="0.6">
      <c r="A23" s="79" t="s">
        <v>69</v>
      </c>
      <c r="B23" s="81" t="s">
        <v>68</v>
      </c>
      <c r="C23" s="36"/>
      <c r="D23" s="37"/>
      <c r="E23" s="37"/>
      <c r="F23" s="38"/>
      <c r="G23" s="36"/>
      <c r="H23" s="37"/>
      <c r="I23" s="37"/>
      <c r="J23" s="38"/>
      <c r="K23" s="36"/>
      <c r="L23" s="37"/>
      <c r="M23" s="37"/>
      <c r="N23" s="38"/>
      <c r="O23" s="36"/>
      <c r="P23" s="37"/>
      <c r="Q23" s="37"/>
      <c r="R23" s="38"/>
      <c r="S23" s="36"/>
      <c r="T23" s="37"/>
      <c r="U23" s="37"/>
      <c r="V23" s="38"/>
      <c r="W23" s="36"/>
      <c r="X23" s="37"/>
      <c r="Y23" s="37"/>
      <c r="Z23" s="38"/>
      <c r="AA23" s="36"/>
      <c r="AB23" s="37"/>
      <c r="AC23" s="37"/>
      <c r="AD23" s="38"/>
      <c r="AE23" s="39">
        <f>SUM(C23:AD23)</f>
        <v>0</v>
      </c>
      <c r="AF23" s="34" t="s">
        <v>70</v>
      </c>
      <c r="AG23" s="40" t="str">
        <f>IF(AE23&lt;1,"0",1-AE23)</f>
        <v>0</v>
      </c>
      <c r="AH23" s="41" t="str">
        <f>IF(AE23&lt;2,"erfüllt","nicht erfüllt")</f>
        <v>erfüllt</v>
      </c>
    </row>
  </sheetData>
  <sheetProtection algorithmName="SHA-512" hashValue="HXiKZBMMsfCEJrefOrz/lgspPKz41WUvK3x/cg5cj3veczMVxee1sPSU9NWLRfxkF9hWzfPiHV3eskdzXtHr9A==" saltValue="F+4uwGriGUTyvUVxy3EVdA==" spinCount="100000" sheet="1" objects="1" scenarios="1" formatColumns="0" formatRows="0" selectLockedCells="1"/>
  <mergeCells count="29">
    <mergeCell ref="A5:AH5"/>
    <mergeCell ref="B4:E4"/>
    <mergeCell ref="N4:S4"/>
    <mergeCell ref="U4:AA4"/>
    <mergeCell ref="A1:AH1"/>
    <mergeCell ref="A2:AH3"/>
    <mergeCell ref="F4:M4"/>
    <mergeCell ref="AB4:AH4"/>
    <mergeCell ref="A21:AH21"/>
    <mergeCell ref="A9:AD9"/>
    <mergeCell ref="A10:A12"/>
    <mergeCell ref="A13:A15"/>
    <mergeCell ref="A16:A18"/>
    <mergeCell ref="AE9:AH9"/>
    <mergeCell ref="C20:F20"/>
    <mergeCell ref="G20:J20"/>
    <mergeCell ref="K20:N20"/>
    <mergeCell ref="O20:R20"/>
    <mergeCell ref="S20:V20"/>
    <mergeCell ref="W20:Z20"/>
    <mergeCell ref="AA20:AD20"/>
    <mergeCell ref="C6:AD6"/>
    <mergeCell ref="C7:F7"/>
    <mergeCell ref="G7:J7"/>
    <mergeCell ref="K7:N7"/>
    <mergeCell ref="O7:R7"/>
    <mergeCell ref="S7:V7"/>
    <mergeCell ref="W7:Z7"/>
    <mergeCell ref="AA7:AD7"/>
  </mergeCells>
  <conditionalFormatting sqref="AH10:AH20">
    <cfRule type="containsText" dxfId="9" priority="1" operator="containsText" text="nicht erfüllt">
      <formula>NOT(ISERROR(SEARCH("nicht erfüllt",AH10)))</formula>
    </cfRule>
    <cfRule type="containsText" dxfId="8" priority="2" operator="containsText" text="erfüllt">
      <formula>NOT(ISERROR(SEARCH("erfüllt",AH10)))</formula>
    </cfRule>
  </conditionalFormatting>
  <conditionalFormatting sqref="AH22:AH23">
    <cfRule type="containsText" dxfId="7" priority="3" operator="containsText" text="nicht erfüllt">
      <formula>NOT(ISERROR(SEARCH("nicht erfüllt",AH22)))</formula>
    </cfRule>
    <cfRule type="containsText" dxfId="6" priority="4" operator="containsText" text="nicht erfüllt">
      <formula>NOT(ISERROR(SEARCH("nicht erfüllt",AH22)))</formula>
    </cfRule>
    <cfRule type="containsText" dxfId="5" priority="6" operator="containsText" text="erfüllt">
      <formula>NOT(ISERROR(SEARCH("erfüllt",AH22)))</formula>
    </cfRule>
  </conditionalFormatting>
  <dataValidations count="2">
    <dataValidation type="list" allowBlank="1" showInputMessage="1" showErrorMessage="1" sqref="G10:I19 K10:M19 O10:Q19 S10:U19 W10:Y19 AA10:AC19 C22:E23 G22:I23 K22:M23 O22:Q23 S22:U23 W22:Y23 AA22:AC23 C10:E19 K20 O20 S20 W20 AA20 C20 G20" xr:uid="{5D375558-946F-43DC-A685-370D9C8C1D4E}">
      <formula1>"0,1"</formula1>
    </dataValidation>
    <dataValidation type="list" allowBlank="1" showInputMessage="1" showErrorMessage="1" sqref="N10:N19 R10:R19 V10:V19 Z10:Z19 AD10:AD19 J10:J19 J22:J23 F22:F23 N22:N23 R22:R23 V22:V23 Z22:Z23 AD22:AD23 F10:F19" xr:uid="{778FA3AF-D4AC-4629-9FE4-5F1371C5FD8B}">
      <formula1>"0,1,2"</formula1>
    </dataValidation>
  </dataValidations>
  <pageMargins left="0.23622047244094491" right="0.15312500000000001" top="1.1025" bottom="0.74803149606299213" header="0.31496062992125984" footer="0.31496062992125984"/>
  <pageSetup paperSize="9" scale="34" orientation="landscape" r:id="rId1"/>
  <headerFooter>
    <oddHeader>&amp;R&amp;G</oddHeader>
    <oddFooter>&amp;C&amp;18konzipiert und entwickelt durch      &amp;11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view="pageLayout" zoomScale="120" zoomScaleNormal="100" zoomScalePageLayoutView="120" workbookViewId="0">
      <selection activeCell="A32" sqref="A32"/>
    </sheetView>
  </sheetViews>
  <sheetFormatPr baseColWidth="10" defaultColWidth="8" defaultRowHeight="14.4" x14ac:dyDescent="0.3"/>
  <cols>
    <col min="1" max="1" width="107.33203125" style="3" customWidth="1"/>
    <col min="2" max="16384" width="8" style="2"/>
  </cols>
  <sheetData>
    <row r="2" spans="1:1" ht="36" x14ac:dyDescent="0.35">
      <c r="A2" s="50" t="s">
        <v>86</v>
      </c>
    </row>
    <row r="3" spans="1:1" ht="1.5" customHeight="1" x14ac:dyDescent="0.3">
      <c r="A3" s="1"/>
    </row>
    <row r="4" spans="1:1" x14ac:dyDescent="0.3">
      <c r="A4" s="3" t="s">
        <v>27</v>
      </c>
    </row>
    <row r="5" spans="1:1" ht="60.75" customHeight="1" x14ac:dyDescent="0.3">
      <c r="A5" s="3" t="s">
        <v>98</v>
      </c>
    </row>
    <row r="6" spans="1:1" ht="12.75" customHeight="1" x14ac:dyDescent="0.3"/>
    <row r="7" spans="1:1" ht="27.75" customHeight="1" x14ac:dyDescent="0.3">
      <c r="A7" s="3" t="s">
        <v>92</v>
      </c>
    </row>
    <row r="8" spans="1:1" ht="68.25" customHeight="1" x14ac:dyDescent="0.3">
      <c r="A8" s="3" t="s">
        <v>93</v>
      </c>
    </row>
    <row r="9" spans="1:1" ht="7.5" customHeight="1" x14ac:dyDescent="0.3"/>
    <row r="10" spans="1:1" x14ac:dyDescent="0.3">
      <c r="A10" s="4" t="s">
        <v>26</v>
      </c>
    </row>
    <row r="12" spans="1:1" x14ac:dyDescent="0.3">
      <c r="A12" s="5" t="s">
        <v>2</v>
      </c>
    </row>
    <row r="13" spans="1:1" ht="57.6" x14ac:dyDescent="0.3">
      <c r="A13" s="3" t="s">
        <v>61</v>
      </c>
    </row>
    <row r="14" spans="1:1" ht="7.5" customHeight="1" x14ac:dyDescent="0.3"/>
    <row r="15" spans="1:1" ht="28.8" x14ac:dyDescent="0.3">
      <c r="A15" s="3" t="s">
        <v>8</v>
      </c>
    </row>
    <row r="16" spans="1:1" ht="7.5" customHeight="1" x14ac:dyDescent="0.3"/>
    <row r="17" spans="1:1" ht="28.8" x14ac:dyDescent="0.3">
      <c r="A17" s="3" t="s">
        <v>25</v>
      </c>
    </row>
    <row r="18" spans="1:1" ht="61.8" customHeight="1" x14ac:dyDescent="0.3">
      <c r="A18" s="82" t="s">
        <v>71</v>
      </c>
    </row>
    <row r="19" spans="1:1" ht="7.5" customHeight="1" x14ac:dyDescent="0.3"/>
    <row r="20" spans="1:1" ht="46.8" customHeight="1" x14ac:dyDescent="0.3">
      <c r="A20" s="3" t="s">
        <v>94</v>
      </c>
    </row>
    <row r="21" spans="1:1" ht="36" customHeight="1" x14ac:dyDescent="0.3">
      <c r="A21" s="3" t="s">
        <v>95</v>
      </c>
    </row>
    <row r="22" spans="1:1" ht="14.4" customHeight="1" x14ac:dyDescent="0.3"/>
    <row r="23" spans="1:1" ht="14.4" customHeight="1" x14ac:dyDescent="0.3">
      <c r="A23" s="83" t="s">
        <v>80</v>
      </c>
    </row>
    <row r="24" spans="1:1" ht="14.4" customHeight="1" x14ac:dyDescent="0.3">
      <c r="A24" s="3" t="s">
        <v>81</v>
      </c>
    </row>
    <row r="26" spans="1:1" x14ac:dyDescent="0.3">
      <c r="A26" s="6" t="s">
        <v>62</v>
      </c>
    </row>
    <row r="27" spans="1:1" ht="28.8" x14ac:dyDescent="0.3">
      <c r="A27" s="3" t="s">
        <v>83</v>
      </c>
    </row>
    <row r="28" spans="1:1" ht="7.5" customHeight="1" x14ac:dyDescent="0.3"/>
    <row r="29" spans="1:1" ht="28.8" x14ac:dyDescent="0.3">
      <c r="A29" s="3" t="s">
        <v>96</v>
      </c>
    </row>
    <row r="30" spans="1:1" x14ac:dyDescent="0.3">
      <c r="A30" s="3" t="s">
        <v>9</v>
      </c>
    </row>
    <row r="31" spans="1:1" x14ac:dyDescent="0.3">
      <c r="A31" s="3" t="s">
        <v>100</v>
      </c>
    </row>
    <row r="32" spans="1:1" ht="81" customHeight="1" x14ac:dyDescent="0.3">
      <c r="A32" s="3" t="s">
        <v>101</v>
      </c>
    </row>
    <row r="33" spans="1:1" ht="7.5" customHeight="1" x14ac:dyDescent="0.3"/>
    <row r="34" spans="1:1" ht="43.2" x14ac:dyDescent="0.3">
      <c r="A34" s="3" t="s">
        <v>63</v>
      </c>
    </row>
    <row r="36" spans="1:1" x14ac:dyDescent="0.3">
      <c r="A36" s="83" t="s">
        <v>80</v>
      </c>
    </row>
    <row r="37" spans="1:1" x14ac:dyDescent="0.3">
      <c r="A37" s="3" t="s">
        <v>88</v>
      </c>
    </row>
    <row r="38" spans="1:1" x14ac:dyDescent="0.3">
      <c r="A38" s="3" t="s">
        <v>89</v>
      </c>
    </row>
    <row r="40" spans="1:1" x14ac:dyDescent="0.3">
      <c r="A40" s="7" t="s">
        <v>3</v>
      </c>
    </row>
    <row r="41" spans="1:1" ht="43.2" x14ac:dyDescent="0.3">
      <c r="A41" s="3" t="s">
        <v>84</v>
      </c>
    </row>
    <row r="42" spans="1:1" ht="7.5" customHeight="1" x14ac:dyDescent="0.3"/>
    <row r="43" spans="1:1" ht="43.2" x14ac:dyDescent="0.3">
      <c r="A43" s="3" t="s">
        <v>64</v>
      </c>
    </row>
    <row r="45" spans="1:1" x14ac:dyDescent="0.3">
      <c r="A45" s="83" t="s">
        <v>80</v>
      </c>
    </row>
    <row r="46" spans="1:1" x14ac:dyDescent="0.3">
      <c r="A46" s="3" t="s">
        <v>82</v>
      </c>
    </row>
    <row r="47" spans="1:1" x14ac:dyDescent="0.3">
      <c r="A47" s="3" t="s">
        <v>90</v>
      </c>
    </row>
    <row r="48" spans="1:1" x14ac:dyDescent="0.3">
      <c r="A48" s="2"/>
    </row>
    <row r="49" spans="1:1" x14ac:dyDescent="0.3">
      <c r="A49" s="5" t="s">
        <v>10</v>
      </c>
    </row>
    <row r="50" spans="1:1" ht="28.8" x14ac:dyDescent="0.3">
      <c r="A50" s="3" t="s">
        <v>97</v>
      </c>
    </row>
    <row r="51" spans="1:1" ht="7.5" customHeight="1" x14ac:dyDescent="0.3"/>
    <row r="52" spans="1:1" x14ac:dyDescent="0.3">
      <c r="A52" s="3" t="s">
        <v>60</v>
      </c>
    </row>
    <row r="53" spans="1:1" x14ac:dyDescent="0.3">
      <c r="A53" s="3" t="s">
        <v>48</v>
      </c>
    </row>
    <row r="54" spans="1:1" x14ac:dyDescent="0.3">
      <c r="A54" s="3" t="s">
        <v>49</v>
      </c>
    </row>
    <row r="55" spans="1:1" ht="15.75" customHeight="1" x14ac:dyDescent="0.3">
      <c r="A55" s="3" t="s">
        <v>50</v>
      </c>
    </row>
    <row r="56" spans="1:1" ht="16.5" customHeight="1" x14ac:dyDescent="0.3"/>
    <row r="57" spans="1:1" ht="14.25" customHeight="1" x14ac:dyDescent="0.3">
      <c r="A57" s="3" t="s">
        <v>85</v>
      </c>
    </row>
    <row r="58" spans="1:1" ht="14.25" customHeight="1" x14ac:dyDescent="0.3"/>
    <row r="59" spans="1:1" ht="14.25" customHeight="1" x14ac:dyDescent="0.3">
      <c r="A59" s="83" t="s">
        <v>80</v>
      </c>
    </row>
    <row r="60" spans="1:1" ht="14.25" customHeight="1" x14ac:dyDescent="0.3">
      <c r="A60" s="3" t="s">
        <v>91</v>
      </c>
    </row>
    <row r="62" spans="1:1" x14ac:dyDescent="0.3">
      <c r="A62" s="51" t="s">
        <v>51</v>
      </c>
    </row>
    <row r="63" spans="1:1" x14ac:dyDescent="0.3">
      <c r="A63" s="1" t="s">
        <v>52</v>
      </c>
    </row>
    <row r="64" spans="1:1" x14ac:dyDescent="0.3">
      <c r="A64" s="3" t="s">
        <v>67</v>
      </c>
    </row>
    <row r="66" spans="1:1" x14ac:dyDescent="0.3">
      <c r="A66" s="1" t="s">
        <v>53</v>
      </c>
    </row>
    <row r="67" spans="1:1" x14ac:dyDescent="0.3">
      <c r="A67" s="3" t="s">
        <v>54</v>
      </c>
    </row>
    <row r="68" spans="1:1" x14ac:dyDescent="0.3">
      <c r="A68" s="3" t="s">
        <v>55</v>
      </c>
    </row>
    <row r="69" spans="1:1" x14ac:dyDescent="0.3">
      <c r="A69" s="3" t="s">
        <v>56</v>
      </c>
    </row>
    <row r="71" spans="1:1" x14ac:dyDescent="0.3">
      <c r="A71" s="1" t="s">
        <v>58</v>
      </c>
    </row>
    <row r="72" spans="1:1" x14ac:dyDescent="0.3">
      <c r="A72" s="3" t="s">
        <v>57</v>
      </c>
    </row>
    <row r="73" spans="1:1" x14ac:dyDescent="0.3">
      <c r="A73" s="3" t="s">
        <v>59</v>
      </c>
    </row>
    <row r="75" spans="1:1" x14ac:dyDescent="0.3">
      <c r="A75" s="84" t="s">
        <v>72</v>
      </c>
    </row>
    <row r="76" spans="1:1" ht="43.2" x14ac:dyDescent="0.3">
      <c r="A76" s="3" t="s">
        <v>73</v>
      </c>
    </row>
    <row r="77" spans="1:1" x14ac:dyDescent="0.3">
      <c r="A77" s="1"/>
    </row>
    <row r="78" spans="1:1" x14ac:dyDescent="0.3">
      <c r="A78" s="83" t="s">
        <v>74</v>
      </c>
    </row>
    <row r="79" spans="1:1" x14ac:dyDescent="0.3">
      <c r="A79" s="3" t="s">
        <v>75</v>
      </c>
    </row>
    <row r="80" spans="1:1" x14ac:dyDescent="0.3">
      <c r="A80" s="3" t="s">
        <v>76</v>
      </c>
    </row>
    <row r="81" spans="1:1" x14ac:dyDescent="0.3">
      <c r="A81" s="3" t="s">
        <v>77</v>
      </c>
    </row>
    <row r="82" spans="1:1" x14ac:dyDescent="0.3">
      <c r="A82" s="3" t="s">
        <v>78</v>
      </c>
    </row>
    <row r="83" spans="1:1" x14ac:dyDescent="0.3">
      <c r="A83" s="3" t="s">
        <v>79</v>
      </c>
    </row>
    <row r="85" spans="1:1" x14ac:dyDescent="0.3">
      <c r="A85" s="2"/>
    </row>
    <row r="86" spans="1:1" x14ac:dyDescent="0.3">
      <c r="A86" s="2"/>
    </row>
    <row r="87" spans="1:1" x14ac:dyDescent="0.3">
      <c r="A87"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2" customFormat="1" x14ac:dyDescent="0.3"/>
    <row r="98" s="2" customFormat="1" x14ac:dyDescent="0.3"/>
    <row r="99"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sheetData>
  <sheetProtection algorithmName="SHA-512" hashValue="6XvhpFLGwaQrmlBMMBvlHkiXYnmUjeSljD27VBMSjLvD/PQUdYTz0ftXyJHzXzl+f3hWNQ4493BY2SH8BRw7jA==" saltValue="K2viDdlE79fKCUDeHg78Bw==" spinCount="100000" sheet="1" objects="1" scenarios="1" formatRows="0" selectLockedCells="1"/>
  <pageMargins left="0.70866141732283472" right="0.16896551724137931" top="1.1023622047244095" bottom="0.78740157480314965" header="0.31496062992125984" footer="0.31496062992125984"/>
  <pageSetup paperSize="9" scale="75" orientation="portrait" r:id="rId1"/>
  <headerFooter>
    <oddHeader>&amp;R&amp;G</oddHeader>
    <oddFooter>&amp;C                                                                                         konzipiert und entwickelt durch    &amp;G</oddFooter>
  </headerFooter>
  <rowBreaks count="1" manualBreakCount="1">
    <brk id="3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C3CB-813D-4635-B92F-32833475E396}">
  <sheetPr>
    <pageSetUpPr fitToPage="1"/>
  </sheetPr>
  <dimension ref="A1:AH23"/>
  <sheetViews>
    <sheetView topLeftCell="A12" zoomScale="40" zoomScaleNormal="40" zoomScalePageLayoutView="40" workbookViewId="0">
      <selection activeCell="B4" sqref="B4:E4"/>
    </sheetView>
  </sheetViews>
  <sheetFormatPr baseColWidth="10" defaultColWidth="11.44140625" defaultRowHeight="28.8" x14ac:dyDescent="0.55000000000000004"/>
  <cols>
    <col min="1" max="1" width="38.44140625" style="100" bestFit="1" customWidth="1"/>
    <col min="2" max="2" width="62" style="100" bestFit="1" customWidth="1"/>
    <col min="3" max="5" width="7.88671875" style="100" customWidth="1"/>
    <col min="6" max="6" width="10.109375" style="100" customWidth="1"/>
    <col min="7" max="9" width="7.88671875" style="100" customWidth="1"/>
    <col min="10" max="10" width="10.109375" style="100" customWidth="1"/>
    <col min="11" max="13" width="7.88671875" style="100" customWidth="1"/>
    <col min="14" max="14" width="10.109375" style="100" customWidth="1"/>
    <col min="15" max="17" width="7.88671875" style="100" customWidth="1"/>
    <col min="18" max="18" width="10.109375" style="100" customWidth="1"/>
    <col min="19" max="21" width="7.88671875" style="100" customWidth="1"/>
    <col min="22" max="22" width="10.109375" style="100" customWidth="1"/>
    <col min="23" max="25" width="7.88671875" style="100" customWidth="1"/>
    <col min="26" max="26" width="10.109375" style="100" customWidth="1"/>
    <col min="27" max="29" width="7.88671875" style="100" customWidth="1"/>
    <col min="30" max="30" width="10.109375" style="100" customWidth="1"/>
    <col min="31" max="31" width="15.44140625" style="100" customWidth="1"/>
    <col min="32" max="32" width="19.33203125" style="100" customWidth="1"/>
    <col min="33" max="33" width="25.44140625" style="100" customWidth="1"/>
    <col min="34" max="34" width="21.88671875" style="100" customWidth="1"/>
    <col min="35" max="16384" width="11.44140625" style="100"/>
  </cols>
  <sheetData>
    <row r="1" spans="1:34" s="101" customFormat="1" ht="36.6" x14ac:dyDescent="0.7">
      <c r="A1" s="139" t="s">
        <v>87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row>
    <row r="2" spans="1:34" s="101" customFormat="1" ht="36.6" x14ac:dyDescent="0.7">
      <c r="A2" s="140" t="s">
        <v>66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29.25" customHeight="1" thickBot="1" x14ac:dyDescent="0.6">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1:34" ht="34.5" customHeight="1" thickBot="1" x14ac:dyDescent="0.6">
      <c r="A4" s="85" t="s">
        <v>21</v>
      </c>
      <c r="B4" s="138"/>
      <c r="C4" s="138"/>
      <c r="D4" s="138"/>
      <c r="E4" s="138"/>
      <c r="F4" s="142" t="s">
        <v>22</v>
      </c>
      <c r="G4" s="142"/>
      <c r="H4" s="142"/>
      <c r="I4" s="142"/>
      <c r="J4" s="142"/>
      <c r="K4" s="142"/>
      <c r="L4" s="142"/>
      <c r="M4" s="142"/>
      <c r="N4" s="138"/>
      <c r="O4" s="138"/>
      <c r="P4" s="138"/>
      <c r="Q4" s="138"/>
      <c r="R4" s="138"/>
      <c r="S4" s="138"/>
      <c r="T4" s="42" t="s">
        <v>23</v>
      </c>
      <c r="U4" s="138"/>
      <c r="V4" s="138"/>
      <c r="W4" s="138"/>
      <c r="X4" s="138"/>
      <c r="Y4" s="138"/>
      <c r="Z4" s="138"/>
      <c r="AA4" s="138"/>
      <c r="AB4" s="143"/>
      <c r="AC4" s="143"/>
      <c r="AD4" s="143"/>
      <c r="AE4" s="143"/>
      <c r="AF4" s="143"/>
      <c r="AG4" s="143"/>
      <c r="AH4" s="144"/>
    </row>
    <row r="5" spans="1:34" x14ac:dyDescent="0.55000000000000004">
      <c r="A5" s="135" t="s">
        <v>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row>
    <row r="6" spans="1:34" x14ac:dyDescent="0.55000000000000004">
      <c r="A6" s="105"/>
      <c r="B6" s="43"/>
      <c r="C6" s="114" t="s">
        <v>20</v>
      </c>
      <c r="D6" s="114"/>
      <c r="E6" s="114"/>
      <c r="F6" s="114"/>
      <c r="G6" s="115"/>
      <c r="H6" s="115"/>
      <c r="I6" s="115"/>
      <c r="J6" s="115"/>
      <c r="K6" s="115"/>
      <c r="L6" s="115"/>
      <c r="M6" s="115"/>
      <c r="N6" s="115"/>
      <c r="O6" s="115"/>
      <c r="P6" s="115"/>
      <c r="Q6" s="115"/>
      <c r="R6" s="115"/>
      <c r="S6" s="115"/>
      <c r="T6" s="115"/>
      <c r="U6" s="115"/>
      <c r="V6" s="115"/>
      <c r="W6" s="115"/>
      <c r="X6" s="115"/>
      <c r="Y6" s="115"/>
      <c r="Z6" s="115"/>
      <c r="AA6" s="115"/>
      <c r="AB6" s="115"/>
      <c r="AC6" s="115"/>
      <c r="AD6" s="115"/>
      <c r="AE6" s="43"/>
      <c r="AF6" s="43"/>
      <c r="AG6" s="43"/>
      <c r="AH6" s="106"/>
    </row>
    <row r="7" spans="1:34" s="102" customFormat="1" ht="54" customHeight="1" x14ac:dyDescent="0.55000000000000004">
      <c r="A7" s="70" t="s">
        <v>1</v>
      </c>
      <c r="B7" s="44"/>
      <c r="C7" s="116" t="s">
        <v>12</v>
      </c>
      <c r="D7" s="117"/>
      <c r="E7" s="117"/>
      <c r="F7" s="118"/>
      <c r="G7" s="116" t="s">
        <v>13</v>
      </c>
      <c r="H7" s="117"/>
      <c r="I7" s="117"/>
      <c r="J7" s="118"/>
      <c r="K7" s="116" t="s">
        <v>14</v>
      </c>
      <c r="L7" s="117"/>
      <c r="M7" s="117"/>
      <c r="N7" s="118"/>
      <c r="O7" s="116" t="s">
        <v>15</v>
      </c>
      <c r="P7" s="117"/>
      <c r="Q7" s="117"/>
      <c r="R7" s="118"/>
      <c r="S7" s="116" t="s">
        <v>16</v>
      </c>
      <c r="T7" s="117"/>
      <c r="U7" s="117"/>
      <c r="V7" s="118"/>
      <c r="W7" s="116" t="s">
        <v>18</v>
      </c>
      <c r="X7" s="117"/>
      <c r="Y7" s="117"/>
      <c r="Z7" s="118"/>
      <c r="AA7" s="116" t="s">
        <v>17</v>
      </c>
      <c r="AB7" s="117"/>
      <c r="AC7" s="117"/>
      <c r="AD7" s="118"/>
      <c r="AE7" s="45" t="s">
        <v>29</v>
      </c>
      <c r="AF7" s="46" t="s">
        <v>28</v>
      </c>
      <c r="AG7" s="46" t="s">
        <v>24</v>
      </c>
      <c r="AH7" s="9" t="s">
        <v>41</v>
      </c>
    </row>
    <row r="8" spans="1:34" s="103" customFormat="1" ht="169.5" customHeight="1" thickBot="1" x14ac:dyDescent="0.35">
      <c r="A8" s="69" t="s">
        <v>19</v>
      </c>
      <c r="B8" s="10"/>
      <c r="C8" s="47" t="s">
        <v>37</v>
      </c>
      <c r="D8" s="48" t="s">
        <v>38</v>
      </c>
      <c r="E8" s="48" t="s">
        <v>39</v>
      </c>
      <c r="F8" s="49" t="s">
        <v>40</v>
      </c>
      <c r="G8" s="47" t="s">
        <v>37</v>
      </c>
      <c r="H8" s="48" t="s">
        <v>38</v>
      </c>
      <c r="I8" s="48" t="s">
        <v>39</v>
      </c>
      <c r="J8" s="49" t="s">
        <v>40</v>
      </c>
      <c r="K8" s="47" t="s">
        <v>37</v>
      </c>
      <c r="L8" s="48" t="s">
        <v>38</v>
      </c>
      <c r="M8" s="48" t="s">
        <v>39</v>
      </c>
      <c r="N8" s="49" t="s">
        <v>40</v>
      </c>
      <c r="O8" s="47" t="s">
        <v>37</v>
      </c>
      <c r="P8" s="48" t="s">
        <v>38</v>
      </c>
      <c r="Q8" s="48" t="s">
        <v>39</v>
      </c>
      <c r="R8" s="49" t="s">
        <v>40</v>
      </c>
      <c r="S8" s="47" t="s">
        <v>37</v>
      </c>
      <c r="T8" s="48" t="s">
        <v>38</v>
      </c>
      <c r="U8" s="48" t="s">
        <v>39</v>
      </c>
      <c r="V8" s="49" t="s">
        <v>40</v>
      </c>
      <c r="W8" s="47" t="s">
        <v>37</v>
      </c>
      <c r="X8" s="48" t="s">
        <v>38</v>
      </c>
      <c r="Y8" s="48" t="s">
        <v>39</v>
      </c>
      <c r="Z8" s="49" t="s">
        <v>40</v>
      </c>
      <c r="AA8" s="47" t="s">
        <v>37</v>
      </c>
      <c r="AB8" s="48" t="s">
        <v>38</v>
      </c>
      <c r="AC8" s="48" t="s">
        <v>39</v>
      </c>
      <c r="AD8" s="49" t="s">
        <v>40</v>
      </c>
      <c r="AE8" s="11"/>
      <c r="AF8" s="11"/>
      <c r="AG8" s="87" t="str">
        <f>IF(COUNTIF(AH10:AH23, "erfüllt")&gt;=9,"Sie haben mindestens 65% der Kriterien erfüllt.",IF(COUNTIF(AH10:AH23, "erfüllt")&lt;=7,"Es müssen noch mindestens " &amp; 9-COUNTIF(AH10:AH23, "erfüllt") &amp; " Kriterien erfüllt werden, um einen Erfüllungsrad von 65 % zu erreichen.",IF(COUNTIF(AH10:AH23,"erfüllt")=8,"Es muss noch mindestens " &amp; 9-COUNTIF(AH10:AH23, "erfüllt") &amp; " Kriterium erfüllt werden, um einen Erfüllungsgrad von 65 % zu erreichen.")))</f>
        <v>Sie haben mindestens 65% der Kriterien erfüllt.</v>
      </c>
      <c r="AH8" s="89" t="str">
        <f>COUNTIF(AH10:AH23, "erfüllt")&amp;" von 13 Kriterien erfüllt (entspricht " &amp; ROUND((COUNTIF(AH10:AH23, "erfüllt")/13)*100, 1) &amp; "%)"</f>
        <v>9 von 13 Kriterien erfüllt (entspricht 69,2%)</v>
      </c>
    </row>
    <row r="9" spans="1:34" s="104" customFormat="1" ht="34.5" customHeight="1" thickTop="1" thickBot="1" x14ac:dyDescent="0.6">
      <c r="A9" s="123" t="s">
        <v>6</v>
      </c>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30"/>
      <c r="AF9" s="130"/>
      <c r="AG9" s="130"/>
      <c r="AH9" s="131"/>
    </row>
    <row r="10" spans="1:34" ht="63" thickTop="1" x14ac:dyDescent="0.55000000000000004">
      <c r="A10" s="126" t="s">
        <v>2</v>
      </c>
      <c r="B10" s="72" t="s">
        <v>2</v>
      </c>
      <c r="C10" s="59">
        <v>1</v>
      </c>
      <c r="D10" s="60">
        <v>1</v>
      </c>
      <c r="E10" s="60">
        <v>1</v>
      </c>
      <c r="F10" s="61">
        <v>1</v>
      </c>
      <c r="G10" s="59">
        <v>1</v>
      </c>
      <c r="H10" s="60">
        <v>1</v>
      </c>
      <c r="I10" s="60">
        <v>1</v>
      </c>
      <c r="J10" s="61">
        <v>1</v>
      </c>
      <c r="K10" s="59">
        <v>1</v>
      </c>
      <c r="L10" s="60">
        <v>1</v>
      </c>
      <c r="M10" s="60">
        <v>1</v>
      </c>
      <c r="N10" s="61">
        <v>1</v>
      </c>
      <c r="O10" s="59">
        <v>1</v>
      </c>
      <c r="P10" s="60">
        <v>1</v>
      </c>
      <c r="Q10" s="60">
        <v>1</v>
      </c>
      <c r="R10" s="61">
        <v>1</v>
      </c>
      <c r="S10" s="59">
        <v>1</v>
      </c>
      <c r="T10" s="60">
        <v>1</v>
      </c>
      <c r="U10" s="60">
        <v>1</v>
      </c>
      <c r="V10" s="61">
        <v>2</v>
      </c>
      <c r="W10" s="59">
        <v>1</v>
      </c>
      <c r="X10" s="60">
        <v>1</v>
      </c>
      <c r="Y10" s="60">
        <v>1</v>
      </c>
      <c r="Z10" s="61">
        <v>1</v>
      </c>
      <c r="AA10" s="59">
        <v>1</v>
      </c>
      <c r="AB10" s="60">
        <v>1</v>
      </c>
      <c r="AC10" s="60">
        <v>1</v>
      </c>
      <c r="AD10" s="61">
        <v>1</v>
      </c>
      <c r="AE10" s="65">
        <f t="shared" ref="AE10:AE20" si="0">SUM(C10:AD10)</f>
        <v>29</v>
      </c>
      <c r="AF10" s="12" t="s">
        <v>42</v>
      </c>
      <c r="AG10" s="66" t="str">
        <f>IF(AE10&gt;21,"0",21-AE10)</f>
        <v>0</v>
      </c>
      <c r="AH10" s="13" t="str">
        <f>IF(AE10&lt;21,"nicht erfüllt","erfüllt")</f>
        <v>erfüllt</v>
      </c>
    </row>
    <row r="11" spans="1:34" ht="60" customHeight="1" x14ac:dyDescent="0.55000000000000004">
      <c r="A11" s="127"/>
      <c r="B11" s="73" t="s">
        <v>35</v>
      </c>
      <c r="C11" s="14">
        <v>1</v>
      </c>
      <c r="D11" s="15"/>
      <c r="E11" s="15"/>
      <c r="F11" s="16"/>
      <c r="G11" s="14"/>
      <c r="H11" s="15"/>
      <c r="I11" s="15"/>
      <c r="J11" s="16"/>
      <c r="K11" s="14">
        <v>1</v>
      </c>
      <c r="L11" s="15"/>
      <c r="M11" s="15"/>
      <c r="N11" s="16"/>
      <c r="O11" s="14"/>
      <c r="P11" s="15"/>
      <c r="Q11" s="15"/>
      <c r="R11" s="16"/>
      <c r="S11" s="14">
        <v>1</v>
      </c>
      <c r="T11" s="15"/>
      <c r="U11" s="15">
        <v>1</v>
      </c>
      <c r="V11" s="16"/>
      <c r="W11" s="14"/>
      <c r="X11" s="15">
        <v>1</v>
      </c>
      <c r="Y11" s="15">
        <v>1</v>
      </c>
      <c r="Z11" s="16"/>
      <c r="AA11" s="14"/>
      <c r="AB11" s="15"/>
      <c r="AC11" s="15"/>
      <c r="AD11" s="16"/>
      <c r="AE11" s="17">
        <f t="shared" si="0"/>
        <v>6</v>
      </c>
      <c r="AF11" s="18" t="s">
        <v>31</v>
      </c>
      <c r="AG11" s="8">
        <f>IF(AE11&gt;14,"0",14-AE11)</f>
        <v>8</v>
      </c>
      <c r="AH11" s="19" t="str">
        <f>IF(AE11&lt;14,"nicht erfüllt","erfüllt")</f>
        <v>nicht erfüllt</v>
      </c>
    </row>
    <row r="12" spans="1:34" ht="60" customHeight="1" thickBot="1" x14ac:dyDescent="0.6">
      <c r="A12" s="128"/>
      <c r="B12" s="74" t="s">
        <v>36</v>
      </c>
      <c r="C12" s="20"/>
      <c r="D12" s="21"/>
      <c r="E12" s="21"/>
      <c r="F12" s="22"/>
      <c r="G12" s="20"/>
      <c r="H12" s="21"/>
      <c r="I12" s="21"/>
      <c r="J12" s="22"/>
      <c r="K12" s="20"/>
      <c r="L12" s="21"/>
      <c r="M12" s="21">
        <v>1</v>
      </c>
      <c r="N12" s="22"/>
      <c r="O12" s="20"/>
      <c r="P12" s="21"/>
      <c r="Q12" s="21"/>
      <c r="R12" s="22"/>
      <c r="S12" s="20"/>
      <c r="T12" s="21"/>
      <c r="U12" s="21"/>
      <c r="V12" s="22"/>
      <c r="W12" s="20"/>
      <c r="X12" s="21"/>
      <c r="Y12" s="21"/>
      <c r="Z12" s="22"/>
      <c r="AA12" s="20"/>
      <c r="AB12" s="21"/>
      <c r="AC12" s="21"/>
      <c r="AD12" s="22"/>
      <c r="AE12" s="23">
        <f t="shared" si="0"/>
        <v>1</v>
      </c>
      <c r="AF12" s="24" t="s">
        <v>32</v>
      </c>
      <c r="AG12" s="25" t="str">
        <f>IF(AE12&lt;2,"0",2-AE12)</f>
        <v>0</v>
      </c>
      <c r="AH12" s="26" t="str">
        <f>IF(AE12&gt;2,"nicht erfüllt","erfüllt")</f>
        <v>erfüllt</v>
      </c>
    </row>
    <row r="13" spans="1:34" ht="60" customHeight="1" x14ac:dyDescent="0.55000000000000004">
      <c r="A13" s="129" t="s">
        <v>7</v>
      </c>
      <c r="B13" s="75" t="s">
        <v>7</v>
      </c>
      <c r="C13" s="27"/>
      <c r="D13" s="28">
        <v>1</v>
      </c>
      <c r="E13" s="28"/>
      <c r="F13" s="29"/>
      <c r="G13" s="27"/>
      <c r="H13" s="28">
        <v>1</v>
      </c>
      <c r="I13" s="28"/>
      <c r="J13" s="29"/>
      <c r="K13" s="27"/>
      <c r="L13" s="28">
        <v>1</v>
      </c>
      <c r="M13" s="28">
        <v>1</v>
      </c>
      <c r="N13" s="29"/>
      <c r="O13" s="27"/>
      <c r="P13" s="28">
        <v>1</v>
      </c>
      <c r="Q13" s="28">
        <v>1</v>
      </c>
      <c r="R13" s="29"/>
      <c r="S13" s="27"/>
      <c r="T13" s="28">
        <v>1</v>
      </c>
      <c r="U13" s="28">
        <v>1</v>
      </c>
      <c r="V13" s="29">
        <v>1</v>
      </c>
      <c r="W13" s="27"/>
      <c r="X13" s="28">
        <v>1</v>
      </c>
      <c r="Y13" s="28"/>
      <c r="Z13" s="29"/>
      <c r="AA13" s="27"/>
      <c r="AB13" s="28">
        <v>1</v>
      </c>
      <c r="AC13" s="28">
        <v>1</v>
      </c>
      <c r="AD13" s="29"/>
      <c r="AE13" s="30">
        <f t="shared" si="0"/>
        <v>12</v>
      </c>
      <c r="AF13" s="31" t="s">
        <v>30</v>
      </c>
      <c r="AG13" s="32">
        <f>IF(AE13&gt;21,"0",21-AE13)</f>
        <v>9</v>
      </c>
      <c r="AH13" s="33" t="str">
        <f>IF(AE13&lt;21,"nicht erfüllt","erfüllt")</f>
        <v>nicht erfüllt</v>
      </c>
    </row>
    <row r="14" spans="1:34" ht="60" customHeight="1" x14ac:dyDescent="0.55000000000000004">
      <c r="A14" s="127"/>
      <c r="B14" s="73" t="s">
        <v>43</v>
      </c>
      <c r="C14" s="14"/>
      <c r="D14" s="15">
        <v>1</v>
      </c>
      <c r="E14" s="15"/>
      <c r="F14" s="16"/>
      <c r="G14" s="14"/>
      <c r="H14" s="15"/>
      <c r="I14" s="15"/>
      <c r="J14" s="16"/>
      <c r="K14" s="14"/>
      <c r="L14" s="15">
        <v>1</v>
      </c>
      <c r="M14" s="15">
        <v>1</v>
      </c>
      <c r="N14" s="16"/>
      <c r="O14" s="14"/>
      <c r="P14" s="15"/>
      <c r="Q14" s="15">
        <v>1</v>
      </c>
      <c r="R14" s="16"/>
      <c r="S14" s="14"/>
      <c r="T14" s="15"/>
      <c r="U14" s="15">
        <v>1</v>
      </c>
      <c r="V14" s="16">
        <v>1</v>
      </c>
      <c r="W14" s="14"/>
      <c r="X14" s="15">
        <v>1</v>
      </c>
      <c r="Y14" s="15"/>
      <c r="Z14" s="16"/>
      <c r="AA14" s="14"/>
      <c r="AB14" s="15">
        <v>1</v>
      </c>
      <c r="AC14" s="15">
        <v>1</v>
      </c>
      <c r="AD14" s="16"/>
      <c r="AE14" s="17">
        <f t="shared" ref="AE14" si="1">SUM(C14:AD14)</f>
        <v>9</v>
      </c>
      <c r="AF14" s="18" t="s">
        <v>33</v>
      </c>
      <c r="AG14" s="8" t="str">
        <f>IF(AE14&gt;7,"0",7-AE14)</f>
        <v>0</v>
      </c>
      <c r="AH14" s="19" t="str">
        <f>IF(AE14&lt;7,"nicht erfüllt","erfüllt")</f>
        <v>erfüllt</v>
      </c>
    </row>
    <row r="15" spans="1:34" ht="60" customHeight="1" thickBot="1" x14ac:dyDescent="0.6">
      <c r="A15" s="127"/>
      <c r="B15" s="73" t="s">
        <v>44</v>
      </c>
      <c r="C15" s="14"/>
      <c r="D15" s="15"/>
      <c r="E15" s="15"/>
      <c r="F15" s="16"/>
      <c r="G15" s="14"/>
      <c r="H15" s="15"/>
      <c r="I15" s="15"/>
      <c r="J15" s="16"/>
      <c r="K15" s="14"/>
      <c r="L15" s="15"/>
      <c r="M15" s="15"/>
      <c r="N15" s="16"/>
      <c r="O15" s="14"/>
      <c r="P15" s="15"/>
      <c r="Q15" s="15"/>
      <c r="R15" s="16"/>
      <c r="S15" s="14"/>
      <c r="T15" s="15"/>
      <c r="U15" s="15">
        <v>1</v>
      </c>
      <c r="V15" s="16"/>
      <c r="W15" s="14"/>
      <c r="X15" s="15">
        <v>1</v>
      </c>
      <c r="Y15" s="15"/>
      <c r="Z15" s="16"/>
      <c r="AA15" s="14"/>
      <c r="AB15" s="15"/>
      <c r="AC15" s="15"/>
      <c r="AD15" s="16"/>
      <c r="AE15" s="17">
        <f t="shared" si="0"/>
        <v>2</v>
      </c>
      <c r="AF15" s="18" t="s">
        <v>34</v>
      </c>
      <c r="AG15" s="8">
        <f>IF(AE15&gt;2,"0",2-AE15)</f>
        <v>0</v>
      </c>
      <c r="AH15" s="19" t="str">
        <f>IF(AE15&lt;2,"nicht erfüllt","erfüllt")</f>
        <v>erfüllt</v>
      </c>
    </row>
    <row r="16" spans="1:34" ht="60" customHeight="1" x14ac:dyDescent="0.55000000000000004">
      <c r="A16" s="129" t="s">
        <v>3</v>
      </c>
      <c r="B16" s="75" t="s">
        <v>3</v>
      </c>
      <c r="C16" s="27">
        <v>1</v>
      </c>
      <c r="D16" s="28"/>
      <c r="E16" s="28"/>
      <c r="F16" s="29">
        <v>1</v>
      </c>
      <c r="G16" s="27"/>
      <c r="H16" s="28">
        <v>1</v>
      </c>
      <c r="I16" s="28">
        <v>1</v>
      </c>
      <c r="J16" s="29">
        <v>1</v>
      </c>
      <c r="K16" s="27"/>
      <c r="L16" s="28">
        <v>1</v>
      </c>
      <c r="M16" s="28"/>
      <c r="N16" s="29">
        <v>1</v>
      </c>
      <c r="O16" s="27">
        <v>1</v>
      </c>
      <c r="P16" s="28"/>
      <c r="Q16" s="28"/>
      <c r="R16" s="29">
        <v>2</v>
      </c>
      <c r="S16" s="27">
        <v>1</v>
      </c>
      <c r="T16" s="28">
        <v>1</v>
      </c>
      <c r="U16" s="28"/>
      <c r="V16" s="29"/>
      <c r="W16" s="27"/>
      <c r="X16" s="28"/>
      <c r="Y16" s="28"/>
      <c r="Z16" s="29">
        <v>2</v>
      </c>
      <c r="AA16" s="27"/>
      <c r="AB16" s="28">
        <v>1</v>
      </c>
      <c r="AC16" s="28"/>
      <c r="AD16" s="29">
        <v>1</v>
      </c>
      <c r="AE16" s="30">
        <f t="shared" si="0"/>
        <v>16</v>
      </c>
      <c r="AF16" s="31" t="s">
        <v>45</v>
      </c>
      <c r="AG16" s="32" t="str">
        <f>IF(AE16&gt;14,"0",14-AE16)</f>
        <v>0</v>
      </c>
      <c r="AH16" s="33" t="str">
        <f>IF(AE16&lt;14,"nicht erfüllt","erfüllt")</f>
        <v>erfüllt</v>
      </c>
    </row>
    <row r="17" spans="1:34" ht="57.6" x14ac:dyDescent="0.55000000000000004">
      <c r="A17" s="127"/>
      <c r="B17" s="76" t="s">
        <v>46</v>
      </c>
      <c r="C17" s="53">
        <v>1</v>
      </c>
      <c r="D17" s="54"/>
      <c r="E17" s="54"/>
      <c r="F17" s="55">
        <v>1</v>
      </c>
      <c r="G17" s="53"/>
      <c r="H17" s="54">
        <v>1</v>
      </c>
      <c r="I17" s="54"/>
      <c r="J17" s="55"/>
      <c r="K17" s="53"/>
      <c r="L17" s="54"/>
      <c r="M17" s="54"/>
      <c r="N17" s="55">
        <v>1</v>
      </c>
      <c r="O17" s="53">
        <v>1</v>
      </c>
      <c r="P17" s="54"/>
      <c r="Q17" s="54"/>
      <c r="R17" s="55">
        <v>2</v>
      </c>
      <c r="S17" s="53"/>
      <c r="T17" s="54">
        <v>1</v>
      </c>
      <c r="U17" s="54"/>
      <c r="V17" s="55"/>
      <c r="W17" s="53"/>
      <c r="X17" s="54"/>
      <c r="Y17" s="54"/>
      <c r="Z17" s="55">
        <v>1</v>
      </c>
      <c r="AA17" s="53"/>
      <c r="AB17" s="54"/>
      <c r="AC17" s="54"/>
      <c r="AD17" s="55">
        <v>1</v>
      </c>
      <c r="AE17" s="56">
        <f t="shared" ref="AE17" si="2">SUM(C17:AD17)</f>
        <v>10</v>
      </c>
      <c r="AF17" s="57" t="s">
        <v>33</v>
      </c>
      <c r="AG17" s="46" t="str">
        <f>IF(AE17&gt;7,"0",7-AE17)</f>
        <v>0</v>
      </c>
      <c r="AH17" s="58" t="str">
        <f>IF(AE17&lt;7,"nicht erfüllt","erfüllt")</f>
        <v>erfüllt</v>
      </c>
    </row>
    <row r="18" spans="1:34" ht="59.25" customHeight="1" thickBot="1" x14ac:dyDescent="0.6">
      <c r="A18" s="128"/>
      <c r="B18" s="77" t="s">
        <v>47</v>
      </c>
      <c r="C18" s="36"/>
      <c r="D18" s="37"/>
      <c r="E18" s="37"/>
      <c r="F18" s="38"/>
      <c r="G18" s="36"/>
      <c r="H18" s="37"/>
      <c r="I18" s="37"/>
      <c r="J18" s="38"/>
      <c r="K18" s="36"/>
      <c r="L18" s="37"/>
      <c r="M18" s="37"/>
      <c r="N18" s="38"/>
      <c r="O18" s="36"/>
      <c r="P18" s="37"/>
      <c r="Q18" s="37"/>
      <c r="R18" s="38"/>
      <c r="S18" s="36"/>
      <c r="T18" s="37"/>
      <c r="U18" s="37"/>
      <c r="V18" s="38"/>
      <c r="W18" s="36"/>
      <c r="X18" s="37"/>
      <c r="Y18" s="37"/>
      <c r="Z18" s="38"/>
      <c r="AA18" s="36"/>
      <c r="AB18" s="37"/>
      <c r="AC18" s="37"/>
      <c r="AD18" s="38"/>
      <c r="AE18" s="39">
        <f t="shared" si="0"/>
        <v>0</v>
      </c>
      <c r="AF18" s="52" t="s">
        <v>99</v>
      </c>
      <c r="AG18" s="40">
        <f>IF(AE18&gt;3,"0",3-AE18)</f>
        <v>3</v>
      </c>
      <c r="AH18" s="41" t="str">
        <f>IF(AE18&lt;3,"nicht erfüllt","erfüllt")</f>
        <v>nicht erfüllt</v>
      </c>
    </row>
    <row r="19" spans="1:34" ht="60" customHeight="1" thickBot="1" x14ac:dyDescent="0.6">
      <c r="A19" s="71" t="s">
        <v>4</v>
      </c>
      <c r="B19" s="78" t="s">
        <v>4</v>
      </c>
      <c r="C19" s="62">
        <v>1</v>
      </c>
      <c r="D19" s="63">
        <v>1</v>
      </c>
      <c r="E19" s="63">
        <v>1</v>
      </c>
      <c r="F19" s="64">
        <v>1</v>
      </c>
      <c r="G19" s="62">
        <v>1</v>
      </c>
      <c r="H19" s="63">
        <v>1</v>
      </c>
      <c r="I19" s="63">
        <v>1</v>
      </c>
      <c r="J19" s="64">
        <v>1</v>
      </c>
      <c r="K19" s="62"/>
      <c r="L19" s="63">
        <v>1</v>
      </c>
      <c r="M19" s="63"/>
      <c r="N19" s="64">
        <v>1</v>
      </c>
      <c r="O19" s="62">
        <v>1</v>
      </c>
      <c r="P19" s="63">
        <v>1</v>
      </c>
      <c r="Q19" s="63">
        <v>1</v>
      </c>
      <c r="R19" s="64"/>
      <c r="S19" s="62">
        <v>1</v>
      </c>
      <c r="T19" s="63">
        <v>1</v>
      </c>
      <c r="U19" s="63"/>
      <c r="V19" s="64">
        <v>1</v>
      </c>
      <c r="W19" s="62">
        <v>1</v>
      </c>
      <c r="X19" s="63">
        <v>1</v>
      </c>
      <c r="Y19" s="63">
        <v>1</v>
      </c>
      <c r="Z19" s="64"/>
      <c r="AA19" s="62">
        <v>1</v>
      </c>
      <c r="AB19" s="63">
        <v>1</v>
      </c>
      <c r="AC19" s="63">
        <v>1</v>
      </c>
      <c r="AD19" s="64">
        <v>2</v>
      </c>
      <c r="AE19" s="67">
        <f t="shared" si="0"/>
        <v>24</v>
      </c>
      <c r="AF19" s="34" t="s">
        <v>31</v>
      </c>
      <c r="AG19" s="68" t="str">
        <f>IF(AE19&gt;14,"0",14-AE19)</f>
        <v>0</v>
      </c>
      <c r="AH19" s="35" t="str">
        <f>IF(AE19&lt;14,"nicht erfüllt","erfüllt")</f>
        <v>erfüllt</v>
      </c>
    </row>
    <row r="20" spans="1:34" ht="60" customHeight="1" thickBot="1" x14ac:dyDescent="0.6">
      <c r="A20" s="107" t="s">
        <v>102</v>
      </c>
      <c r="B20" s="91" t="s">
        <v>103</v>
      </c>
      <c r="C20" s="132"/>
      <c r="D20" s="133"/>
      <c r="E20" s="133"/>
      <c r="F20" s="134"/>
      <c r="G20" s="132"/>
      <c r="H20" s="133"/>
      <c r="I20" s="133"/>
      <c r="J20" s="134"/>
      <c r="K20" s="132"/>
      <c r="L20" s="133"/>
      <c r="M20" s="133"/>
      <c r="N20" s="134"/>
      <c r="O20" s="132"/>
      <c r="P20" s="133"/>
      <c r="Q20" s="133"/>
      <c r="R20" s="134"/>
      <c r="S20" s="132"/>
      <c r="T20" s="133"/>
      <c r="U20" s="133"/>
      <c r="V20" s="134"/>
      <c r="W20" s="132"/>
      <c r="X20" s="133"/>
      <c r="Y20" s="133"/>
      <c r="Z20" s="134"/>
      <c r="AA20" s="132"/>
      <c r="AB20" s="133"/>
      <c r="AC20" s="133"/>
      <c r="AD20" s="133"/>
      <c r="AE20" s="92">
        <f t="shared" si="0"/>
        <v>0</v>
      </c>
      <c r="AF20" s="93" t="s">
        <v>104</v>
      </c>
      <c r="AG20" s="94">
        <f>IF(AE20&gt;7,"0",7-AE20)</f>
        <v>7</v>
      </c>
      <c r="AH20" s="95" t="str">
        <f>IF(AE20&lt;7,"nicht erfüllt","erfüllt")</f>
        <v>nicht erfüllt</v>
      </c>
    </row>
    <row r="21" spans="1:34" s="104" customFormat="1" ht="34.5" customHeight="1" thickBot="1" x14ac:dyDescent="0.6">
      <c r="A21" s="119" t="s">
        <v>11</v>
      </c>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0"/>
      <c r="AF21" s="120"/>
      <c r="AG21" s="120"/>
      <c r="AH21" s="122"/>
    </row>
    <row r="22" spans="1:34" ht="58.8" thickTop="1" thickBot="1" x14ac:dyDescent="0.6">
      <c r="A22" s="79" t="s">
        <v>65</v>
      </c>
      <c r="B22" s="80" t="s">
        <v>5</v>
      </c>
      <c r="C22" s="36"/>
      <c r="D22" s="37"/>
      <c r="E22" s="37"/>
      <c r="F22" s="38"/>
      <c r="G22" s="36"/>
      <c r="H22" s="37"/>
      <c r="I22" s="37">
        <v>1</v>
      </c>
      <c r="J22" s="38"/>
      <c r="K22" s="36"/>
      <c r="L22" s="37"/>
      <c r="M22" s="37">
        <v>1</v>
      </c>
      <c r="N22" s="38"/>
      <c r="O22" s="36"/>
      <c r="P22" s="37"/>
      <c r="Q22" s="37"/>
      <c r="R22" s="38"/>
      <c r="S22" s="36"/>
      <c r="T22" s="37"/>
      <c r="U22" s="37"/>
      <c r="V22" s="38"/>
      <c r="W22" s="36"/>
      <c r="X22" s="37"/>
      <c r="Y22" s="37"/>
      <c r="Z22" s="38"/>
      <c r="AA22" s="36"/>
      <c r="AB22" s="37"/>
      <c r="AC22" s="37"/>
      <c r="AD22" s="38"/>
      <c r="AE22" s="39">
        <f>SUM(C22:AD22)</f>
        <v>2</v>
      </c>
      <c r="AF22" s="34" t="s">
        <v>32</v>
      </c>
      <c r="AG22" s="40">
        <f>IF(AE22&lt;2,"0",2-AE22)</f>
        <v>0</v>
      </c>
      <c r="AH22" s="41" t="str">
        <f>IF(AE22&lt;3,"erfüllt","nicht erfüllt")</f>
        <v>erfüllt</v>
      </c>
    </row>
    <row r="23" spans="1:34" ht="58.2" thickBot="1" x14ac:dyDescent="0.6">
      <c r="A23" s="79" t="s">
        <v>69</v>
      </c>
      <c r="B23" s="81" t="s">
        <v>68</v>
      </c>
      <c r="C23" s="36"/>
      <c r="D23" s="37"/>
      <c r="E23" s="37"/>
      <c r="F23" s="38"/>
      <c r="G23" s="36"/>
      <c r="H23" s="37"/>
      <c r="I23" s="37"/>
      <c r="J23" s="38"/>
      <c r="K23" s="36"/>
      <c r="L23" s="37"/>
      <c r="M23" s="37"/>
      <c r="N23" s="38"/>
      <c r="O23" s="36"/>
      <c r="P23" s="37"/>
      <c r="Q23" s="37"/>
      <c r="R23" s="38"/>
      <c r="S23" s="36"/>
      <c r="T23" s="37"/>
      <c r="U23" s="37"/>
      <c r="V23" s="38"/>
      <c r="W23" s="36"/>
      <c r="X23" s="37"/>
      <c r="Y23" s="37"/>
      <c r="Z23" s="38"/>
      <c r="AA23" s="36"/>
      <c r="AB23" s="37"/>
      <c r="AC23" s="37"/>
      <c r="AD23" s="38"/>
      <c r="AE23" s="39">
        <f>SUM(C23:AD23)</f>
        <v>0</v>
      </c>
      <c r="AF23" s="34" t="s">
        <v>70</v>
      </c>
      <c r="AG23" s="40" t="str">
        <f>IF(AE23&lt;1,"0",1-AE23)</f>
        <v>0</v>
      </c>
      <c r="AH23" s="41" t="str">
        <f>IF(AE23&lt;2,"erfüllt","nicht erfüllt")</f>
        <v>erfüllt</v>
      </c>
    </row>
  </sheetData>
  <sheetProtection algorithmName="SHA-512" hashValue="9Se4Pi0oQ21HnjIgycX7Z59AH1khXvIZO2JZV8jUoVnaMOB+eCZVwrBVLLaCmeWXB+xMsSjFWMq3eISfi8+p5w==" saltValue="TPVOCOb8PhTeQAInnP6cWg==" spinCount="100000" sheet="1" selectLockedCells="1" selectUnlockedCells="1"/>
  <mergeCells count="29">
    <mergeCell ref="A21:AH21"/>
    <mergeCell ref="A5:AH5"/>
    <mergeCell ref="C6:AD6"/>
    <mergeCell ref="C7:F7"/>
    <mergeCell ref="G7:J7"/>
    <mergeCell ref="K7:N7"/>
    <mergeCell ref="O7:R7"/>
    <mergeCell ref="S7:V7"/>
    <mergeCell ref="W7:Z7"/>
    <mergeCell ref="AA7:AD7"/>
    <mergeCell ref="A9:AD9"/>
    <mergeCell ref="AE9:AH9"/>
    <mergeCell ref="A10:A12"/>
    <mergeCell ref="A13:A15"/>
    <mergeCell ref="A16:A18"/>
    <mergeCell ref="C20:F20"/>
    <mergeCell ref="A1:AH1"/>
    <mergeCell ref="A2:AH3"/>
    <mergeCell ref="B4:E4"/>
    <mergeCell ref="F4:M4"/>
    <mergeCell ref="N4:S4"/>
    <mergeCell ref="U4:AA4"/>
    <mergeCell ref="AB4:AH4"/>
    <mergeCell ref="AA20:AD20"/>
    <mergeCell ref="G20:J20"/>
    <mergeCell ref="K20:N20"/>
    <mergeCell ref="O20:R20"/>
    <mergeCell ref="S20:V20"/>
    <mergeCell ref="W20:Z20"/>
  </mergeCells>
  <conditionalFormatting sqref="AH10:AH20">
    <cfRule type="containsText" dxfId="4" priority="1" operator="containsText" text="nicht erfüllt">
      <formula>NOT(ISERROR(SEARCH("nicht erfüllt",AH10)))</formula>
    </cfRule>
    <cfRule type="containsText" dxfId="3" priority="2" operator="containsText" text="erfüllt">
      <formula>NOT(ISERROR(SEARCH("erfüllt",AH10)))</formula>
    </cfRule>
  </conditionalFormatting>
  <conditionalFormatting sqref="AH22:AH23">
    <cfRule type="containsText" dxfId="2" priority="3" operator="containsText" text="nicht erfüllt">
      <formula>NOT(ISERROR(SEARCH("nicht erfüllt",AH22)))</formula>
    </cfRule>
    <cfRule type="containsText" dxfId="1" priority="4" operator="containsText" text="nicht erfüllt">
      <formula>NOT(ISERROR(SEARCH("nicht erfüllt",AH22)))</formula>
    </cfRule>
    <cfRule type="containsText" dxfId="0" priority="6" operator="containsText" text="erfüllt">
      <formula>NOT(ISERROR(SEARCH("erfüllt",AH22)))</formula>
    </cfRule>
  </conditionalFormatting>
  <dataValidations disablePrompts="1" count="2">
    <dataValidation type="list" allowBlank="1" showInputMessage="1" showErrorMessage="1" sqref="N10:N19 R10:R19 V10:V19 Z10:Z19 AD10:AD19 J10:J19 J22:J23 F22:F23 N22:N23 R22:R23 V22:V23 Z22:Z23 AD22:AD23 F10:F19" xr:uid="{662A9D0E-EE21-49B7-BBB3-8776FC07CD4A}">
      <formula1>"0,1,2"</formula1>
    </dataValidation>
    <dataValidation type="list" allowBlank="1" showInputMessage="1" showErrorMessage="1" sqref="G10:I19 K10:M19 O10:Q19 S10:U19 W10:Y19 AA10:AC19 C22:E23 G22:I23 K22:M23 O22:Q23 S22:U23 W22:Y23 AA22:AC23 C10:E19 K20 O20 S20 W20 AA20 C20 G20" xr:uid="{48FFB552-3AB5-41A1-9846-954F9992BA24}">
      <formula1>"0,1"</formula1>
    </dataValidation>
  </dataValidations>
  <pageMargins left="0.23622047244094491" right="0.15312500000000001" top="1.1025" bottom="0.74803149606299213" header="0.31496062992125984" footer="0.31496062992125984"/>
  <pageSetup paperSize="9" scale="34" orientation="landscape" r:id="rId1"/>
  <headerFooter>
    <oddHeader>&amp;R&amp;G</oddHeader>
    <oddFooter>&amp;C&amp;18konzipiert und entwickelt durch      &amp;11 &amp;G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Speiseplan-Check</vt:lpstr>
      <vt:lpstr>Erläuterungen</vt:lpstr>
      <vt:lpstr>Beispiel</vt:lpstr>
      <vt:lpstr>Beispiel!Druckbereich</vt:lpstr>
      <vt:lpstr>Erläuterungen!Druckbereich</vt:lpstr>
      <vt:lpstr>'Speiseplan-Check'!Druckbereich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Püttmann, Rosina (KErn)</dc:creator>
  <cp:lastModifiedBy>Püttmann, Rosina (KErn)</cp:lastModifiedBy>
  <cp:lastPrinted>2022-01-17T08:59:32Z</cp:lastPrinted>
  <dcterms:created xsi:type="dcterms:W3CDTF">2018-04-09T13:10:10Z</dcterms:created>
  <dcterms:modified xsi:type="dcterms:W3CDTF">2025-12-16T11:43:10Z</dcterms:modified>
</cp:coreProperties>
</file>